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06"/>
  <workbookPr filterPrivacy="1"/>
  <xr:revisionPtr revIDLastSave="91" documentId="13_ncr:1_{7A44C4AA-0EA1-4A59-BB02-FABFFF3D4EC8}" xr6:coauthVersionLast="42" xr6:coauthVersionMax="42" xr10:uidLastSave="{87DCCD62-26F3-4265-A7D8-A0C79755BE70}"/>
  <bookViews>
    <workbookView xWindow="-120" yWindow="-120" windowWidth="28980" windowHeight="16215" tabRatio="853" xr2:uid="{00000000-000D-0000-FFFF-FFFF00000000}"/>
  </bookViews>
  <sheets>
    <sheet name="RESUMEN DE PRESUPUESTO DEL AÑO" sheetId="1" r:id="rId1"/>
    <sheet name="RESUMEN DE GASTOS MENSUALES" sheetId="2" r:id="rId2"/>
    <sheet name="GASTOS DETALLADOS" sheetId="3" r:id="rId3"/>
    <sheet name="BENEFICENCIA Y PATROCINIOS" sheetId="4" r:id="rId4"/>
  </sheets>
  <definedNames>
    <definedName name="_YEAR">'RESUMEN DE PRESUPUESTO DEL AÑO'!$G$2</definedName>
    <definedName name="RowTitleRegion1..G2">'RESUMEN DE PRESUPUESTO DEL AÑO'!$F$2</definedName>
    <definedName name="Slicer_Account_Title">#N/A</definedName>
    <definedName name="Slicer_Payee">#N/A</definedName>
    <definedName name="Slicer_Payee1">#N/A</definedName>
    <definedName name="Slicer_Requested_by">#N/A</definedName>
    <definedName name="Slicer_Requested_by1">#N/A</definedName>
    <definedName name="Título1">YearToDateTable[[#Headers],[Código de contabilidad general]]</definedName>
    <definedName name="Titulo2">ResumenDeGastosMensuales[[#Headers],[Código de contabilidad general]]</definedName>
    <definedName name="Titulo3">GastosDetallados[[#Headers],[Código de contabilidad general]]</definedName>
    <definedName name="Titulo4">Otros[[#Headers],[Código de contabilidad general]]</definedName>
    <definedName name="_xlnm.Print_Titles" localSheetId="3">'BENEFICENCIA Y PATROCINIOS'!$4:$4</definedName>
    <definedName name="_xlnm.Print_Titles" localSheetId="2">'GASTOS DETALLADOS'!$4:$4</definedName>
    <definedName name="_xlnm.Print_Titles" localSheetId="1">'RESUMEN DE GASTOS MENSUALES'!$5:$5</definedName>
    <definedName name="_xlnm.Print_Titles" localSheetId="0">'RESUMEN DE PRESUPUESTO DEL AÑO'!$3:$3</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 i="1" l="1"/>
  <c r="O3" i="2" s="1"/>
  <c r="E16" i="1"/>
  <c r="J3" i="2" l="1"/>
  <c r="K3" i="2"/>
  <c r="D3" i="2"/>
  <c r="G3" i="2"/>
  <c r="N3" i="2"/>
  <c r="L3" i="2"/>
  <c r="J4" i="2"/>
  <c r="F3" i="2"/>
  <c r="D4" i="2"/>
  <c r="E3" i="2"/>
  <c r="M3" i="2"/>
  <c r="I3" i="2"/>
  <c r="H3" i="2"/>
  <c r="N4" i="2" l="1"/>
  <c r="N6" i="2" s="1"/>
  <c r="N9" i="2"/>
  <c r="N17" i="2"/>
  <c r="N16" i="2"/>
  <c r="M4" i="2"/>
  <c r="M7" i="2" s="1"/>
  <c r="M8" i="2"/>
  <c r="L4" i="2"/>
  <c r="L6" i="2" s="1"/>
  <c r="L9" i="2"/>
  <c r="J6" i="2"/>
  <c r="J8" i="2"/>
  <c r="J10" i="2"/>
  <c r="J12" i="2"/>
  <c r="J14" i="2"/>
  <c r="J16" i="2"/>
  <c r="J7" i="2"/>
  <c r="J9" i="2"/>
  <c r="J11" i="2"/>
  <c r="J13" i="2"/>
  <c r="J15" i="2"/>
  <c r="J17" i="2"/>
  <c r="H4" i="2"/>
  <c r="H6" i="2" s="1"/>
  <c r="G4" i="2"/>
  <c r="G6" i="2" s="1"/>
  <c r="F4" i="2"/>
  <c r="F6" i="2" s="1"/>
  <c r="E4" i="2"/>
  <c r="E6" i="2" s="1"/>
  <c r="D6" i="2"/>
  <c r="D8" i="2"/>
  <c r="D10" i="2"/>
  <c r="D12" i="2"/>
  <c r="D14" i="2"/>
  <c r="D16" i="2"/>
  <c r="D7" i="2"/>
  <c r="D9" i="2"/>
  <c r="D11" i="2"/>
  <c r="D13" i="2"/>
  <c r="D15" i="2"/>
  <c r="D17" i="2"/>
  <c r="I4" i="2"/>
  <c r="I6" i="2" s="1"/>
  <c r="K4" i="2"/>
  <c r="K6" i="2" s="1"/>
  <c r="O4" i="2"/>
  <c r="N12" i="2" l="1"/>
  <c r="N13" i="2"/>
  <c r="N10" i="2"/>
  <c r="L17" i="2"/>
  <c r="L12" i="2"/>
  <c r="M16" i="2"/>
  <c r="M13" i="2"/>
  <c r="O6" i="2"/>
  <c r="O10" i="2"/>
  <c r="O14" i="2"/>
  <c r="O7" i="2"/>
  <c r="O11" i="2"/>
  <c r="O15" i="2"/>
  <c r="O8" i="2"/>
  <c r="O12" i="2"/>
  <c r="O16" i="2"/>
  <c r="O9" i="2"/>
  <c r="O13" i="2"/>
  <c r="O17" i="2"/>
  <c r="G9" i="2"/>
  <c r="M12" i="2"/>
  <c r="M17" i="2"/>
  <c r="M9" i="2"/>
  <c r="G17" i="2"/>
  <c r="G12" i="2"/>
  <c r="L13" i="2"/>
  <c r="L16" i="2"/>
  <c r="L8" i="2"/>
  <c r="N14" i="2"/>
  <c r="N8" i="2"/>
  <c r="N15" i="2"/>
  <c r="N11" i="2"/>
  <c r="N7" i="2"/>
  <c r="G13" i="2"/>
  <c r="G16" i="2"/>
  <c r="G8" i="2"/>
  <c r="H9" i="2"/>
  <c r="M14" i="2"/>
  <c r="M10" i="2"/>
  <c r="M6" i="2"/>
  <c r="M15" i="2"/>
  <c r="M11" i="2"/>
  <c r="L15" i="2"/>
  <c r="L11" i="2"/>
  <c r="L7" i="2"/>
  <c r="L14" i="2"/>
  <c r="L10" i="2"/>
  <c r="K17" i="2"/>
  <c r="K13" i="2"/>
  <c r="K9" i="2"/>
  <c r="K16" i="2"/>
  <c r="K12" i="2"/>
  <c r="K8" i="2"/>
  <c r="K15" i="2"/>
  <c r="K11" i="2"/>
  <c r="K7" i="2"/>
  <c r="K14" i="2"/>
  <c r="K10" i="2"/>
  <c r="E9" i="2"/>
  <c r="G15" i="2"/>
  <c r="G11" i="2"/>
  <c r="G7" i="2"/>
  <c r="G14" i="2"/>
  <c r="G10" i="2"/>
  <c r="H17" i="2"/>
  <c r="H12" i="2"/>
  <c r="E17" i="2"/>
  <c r="E12" i="2"/>
  <c r="F9" i="2"/>
  <c r="H13" i="2"/>
  <c r="H16" i="2"/>
  <c r="H8" i="2"/>
  <c r="I17" i="2"/>
  <c r="I13" i="2"/>
  <c r="I9" i="2"/>
  <c r="I16" i="2"/>
  <c r="I12" i="2"/>
  <c r="I8" i="2"/>
  <c r="I15" i="2"/>
  <c r="I11" i="2"/>
  <c r="I7" i="2"/>
  <c r="I14" i="2"/>
  <c r="I10" i="2"/>
  <c r="E13" i="2"/>
  <c r="E16" i="2"/>
  <c r="E8" i="2"/>
  <c r="F17" i="2"/>
  <c r="F12" i="2"/>
  <c r="H15" i="2"/>
  <c r="H11" i="2"/>
  <c r="H7" i="2"/>
  <c r="H14" i="2"/>
  <c r="H10" i="2"/>
  <c r="F13" i="2"/>
  <c r="F16" i="2"/>
  <c r="F8" i="2"/>
  <c r="F15" i="2"/>
  <c r="F11" i="2"/>
  <c r="F7" i="2"/>
  <c r="F14" i="2"/>
  <c r="F10" i="2"/>
  <c r="E15" i="2"/>
  <c r="E11" i="2"/>
  <c r="E7" i="2"/>
  <c r="E14" i="2"/>
  <c r="E10" i="2"/>
  <c r="L18" i="2"/>
  <c r="J18" i="2"/>
  <c r="G18" i="2"/>
  <c r="N18" i="2"/>
  <c r="D18" i="2"/>
  <c r="M18" i="2" l="1"/>
  <c r="P17" i="2"/>
  <c r="D15" i="1" s="1"/>
  <c r="F15" i="1" s="1"/>
  <c r="G15" i="1" s="1"/>
  <c r="P11" i="2"/>
  <c r="D9" i="1" s="1"/>
  <c r="F9" i="1" s="1"/>
  <c r="G9" i="1" s="1"/>
  <c r="E18" i="2"/>
  <c r="F18" i="2"/>
  <c r="H18" i="2"/>
  <c r="O18" i="2"/>
  <c r="K18" i="2"/>
  <c r="I18" i="2"/>
  <c r="P16" i="2"/>
  <c r="D14" i="1" s="1"/>
  <c r="F14" i="1" s="1"/>
  <c r="G14" i="1" s="1"/>
  <c r="P7" i="2"/>
  <c r="D5" i="1" s="1"/>
  <c r="F5" i="1" s="1"/>
  <c r="G5" i="1" s="1"/>
  <c r="P10" i="2"/>
  <c r="D8" i="1" s="1"/>
  <c r="F8" i="1" s="1"/>
  <c r="G8" i="1" s="1"/>
  <c r="P12" i="2"/>
  <c r="D10" i="1" s="1"/>
  <c r="F10" i="1" s="1"/>
  <c r="G10" i="1" s="1"/>
  <c r="P14" i="2"/>
  <c r="D12" i="1" s="1"/>
  <c r="F12" i="1" s="1"/>
  <c r="G12" i="1" s="1"/>
  <c r="P9" i="2"/>
  <c r="D7" i="1" s="1"/>
  <c r="F7" i="1" s="1"/>
  <c r="G7" i="1" s="1"/>
  <c r="P13" i="2"/>
  <c r="D11" i="1" s="1"/>
  <c r="F11" i="1" s="1"/>
  <c r="G11" i="1" s="1"/>
  <c r="P8" i="2"/>
  <c r="D6" i="1" s="1"/>
  <c r="F6" i="1" s="1"/>
  <c r="G6" i="1" s="1"/>
  <c r="P15" i="2"/>
  <c r="D13" i="1" s="1"/>
  <c r="F13" i="1" s="1"/>
  <c r="G13" i="1" s="1"/>
  <c r="P6" i="2"/>
  <c r="P18" i="2" l="1"/>
  <c r="D4" i="1"/>
  <c r="D16" i="1" s="1"/>
  <c r="F4" i="1" l="1"/>
  <c r="F16" i="1" s="1"/>
  <c r="G16" i="1" s="1"/>
  <c r="G4" i="1" l="1"/>
</calcChain>
</file>

<file path=xl/sharedStrings.xml><?xml version="1.0" encoding="utf-8"?>
<sst xmlns="http://schemas.openxmlformats.org/spreadsheetml/2006/main" count="102" uniqueCount="69">
  <si>
    <t>REAL frente a PRESUPUESTO HASTA LA FECHA</t>
  </si>
  <si>
    <t>Código de contabilidad general</t>
  </si>
  <si>
    <t>Total</t>
  </si>
  <si>
    <t>Título de cuenta</t>
  </si>
  <si>
    <t>Publicidad</t>
  </si>
  <si>
    <t>Equipos de oficina</t>
  </si>
  <si>
    <t>Impresoras</t>
  </si>
  <si>
    <t>Costes de servidores</t>
  </si>
  <si>
    <t>Suministros</t>
  </si>
  <si>
    <t>Gastos del cliente</t>
  </si>
  <si>
    <t>Ordenadores</t>
  </si>
  <si>
    <t>Plan médico</t>
  </si>
  <si>
    <t>Costes de construcción</t>
  </si>
  <si>
    <t>Marketing</t>
  </si>
  <si>
    <t xml:space="preserve">Beneficencia </t>
  </si>
  <si>
    <t>Patrocinios</t>
  </si>
  <si>
    <t>Real</t>
  </si>
  <si>
    <t>Presupuesto</t>
  </si>
  <si>
    <t>AÑO</t>
  </si>
  <si>
    <t xml:space="preserve">RESTANTES EN € </t>
  </si>
  <si>
    <t xml:space="preserve">RESTANTES EN % </t>
  </si>
  <si>
    <t>RESUMEN DE GASTOS MENSUALES</t>
  </si>
  <si>
    <t>Segmentación para filtrar los datos por los títulos de cuenta en esta celda.</t>
  </si>
  <si>
    <t>Enero</t>
  </si>
  <si>
    <t>Febrero</t>
  </si>
  <si>
    <t>Marzo</t>
  </si>
  <si>
    <t>Abril</t>
  </si>
  <si>
    <t>Mayo</t>
  </si>
  <si>
    <t>Junio</t>
  </si>
  <si>
    <t>Julio</t>
  </si>
  <si>
    <t>Agosto</t>
  </si>
  <si>
    <t>Septiembre</t>
  </si>
  <si>
    <t>Octubre</t>
  </si>
  <si>
    <t>Noviembre</t>
  </si>
  <si>
    <t>Diciembre</t>
  </si>
  <si>
    <t xml:space="preserve"> </t>
  </si>
  <si>
    <t>GASTOS DETALLADOS</t>
  </si>
  <si>
    <t>Fecha de la factura</t>
  </si>
  <si>
    <t>Fecha</t>
  </si>
  <si>
    <t>N.º de factura</t>
  </si>
  <si>
    <t>Solicitado por</t>
  </si>
  <si>
    <t>Jorge Montoya</t>
  </si>
  <si>
    <t>Miguel Torrez</t>
  </si>
  <si>
    <t>Importe del cheque</t>
  </si>
  <si>
    <t>Beneficiario</t>
  </si>
  <si>
    <t xml:space="preserve">Paranindal, S. L. </t>
  </si>
  <si>
    <t xml:space="preserve">Baluerenda, S. A. </t>
  </si>
  <si>
    <t>Uso cheque</t>
  </si>
  <si>
    <t>Paquete</t>
  </si>
  <si>
    <t>2 equipos de escritorio</t>
  </si>
  <si>
    <t>Método de distribución</t>
  </si>
  <si>
    <t>Correo</t>
  </si>
  <si>
    <t>Crédito</t>
  </si>
  <si>
    <t>Fecha del archivo</t>
  </si>
  <si>
    <t>BENEFICENCIA Y PATROCINIOS</t>
  </si>
  <si>
    <t xml:space="preserve">Fecha de solicitud del cheque </t>
  </si>
  <si>
    <t>Isabel Robledo</t>
  </si>
  <si>
    <t>Contribución año anterior</t>
  </si>
  <si>
    <t xml:space="preserve">Escuela de bellas artes </t>
  </si>
  <si>
    <t xml:space="preserve">Semuendera </t>
  </si>
  <si>
    <t>Usado para</t>
  </si>
  <si>
    <t>Becas</t>
  </si>
  <si>
    <t>Comunidad</t>
  </si>
  <si>
    <t>Aprobado por</t>
  </si>
  <si>
    <t>Pedro Armijo</t>
  </si>
  <si>
    <t>Elvira Cano</t>
  </si>
  <si>
    <t>Categoría</t>
  </si>
  <si>
    <t>Arte</t>
  </si>
  <si>
    <t>Cheque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</si>
</sst>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0.00\ &quot;€&quot;;\-#,##0.00\ &quot;€&quot;"/>
    <numFmt numFmtId="44" formatCode="_-* #,##0.00\ &quot;€&quot;_-;\-* #,##0.00\ &quot;€&quot;_-;_-* &quot;-&quot;??\ &quot;€&quot;_-;_-@_-"/>
    <numFmt numFmtId="164" formatCode="_(* #,##0_);_(* \(#,##0\);_(* &quot;-&quot;_);_(@_)"/>
    <numFmt numFmtId="165" formatCode="0_ ;\-0\ "/>
  </numFmts>
  <fonts count="27" x14ac:knownFonts="1">
    <font>
      <sz val="11"/>
      <color theme="1" tint="-0.24994659260841701"/>
      <name val="Gill Sans MT"/>
      <family val="2"/>
      <scheme val="minor"/>
    </font>
    <font>
      <sz val="11"/>
      <color theme="1"/>
      <name val="Gill Sans MT"/>
      <family val="2"/>
      <scheme val="minor"/>
    </font>
    <font>
      <sz val="11"/>
      <color theme="0"/>
      <name val="Gill Sans MT"/>
      <family val="2"/>
      <scheme val="minor"/>
    </font>
    <font>
      <sz val="18"/>
      <color theme="1" tint="-0.24994659260841701"/>
      <name val="Gill Sans MT"/>
      <family val="2"/>
      <scheme val="major"/>
    </font>
    <font>
      <u/>
      <sz val="11"/>
      <color theme="10"/>
      <name val="Gill Sans MT"/>
      <family val="2"/>
      <scheme val="minor"/>
    </font>
    <font>
      <u/>
      <sz val="11"/>
      <color theme="0"/>
      <name val="Gill Sans MT"/>
      <family val="2"/>
      <scheme val="minor"/>
    </font>
    <font>
      <sz val="11"/>
      <color theme="1" tint="-0.24994659260841701"/>
      <name val="Gill Sans MT"/>
      <family val="2"/>
      <scheme val="minor"/>
    </font>
    <font>
      <sz val="11"/>
      <color theme="1" tint="-0.24994659260841701"/>
      <name val="Gill Sans MT"/>
      <family val="2"/>
    </font>
    <font>
      <sz val="11"/>
      <color theme="1" tint="-0.249977111117893"/>
      <name val="Gill Sans MT"/>
      <family val="2"/>
    </font>
    <font>
      <b/>
      <sz val="12"/>
      <color theme="1" tint="-0.24994659260841701"/>
      <name val="Gill Sans MT"/>
      <family val="2"/>
    </font>
    <font>
      <sz val="12"/>
      <color theme="0"/>
      <name val="Gill Sans MT"/>
      <family val="2"/>
    </font>
    <font>
      <sz val="30"/>
      <color theme="1" tint="-0.24994659260841701"/>
      <name val="Gill Sans MT"/>
      <family val="2"/>
    </font>
    <font>
      <sz val="30"/>
      <color theme="2" tint="-0.89999084444715716"/>
      <name val="Gill Sans MT"/>
      <family val="2"/>
    </font>
    <font>
      <sz val="18"/>
      <color theme="0"/>
      <name val="Gill Sans MT"/>
      <family val="2"/>
    </font>
    <font>
      <sz val="12"/>
      <color theme="1" tint="-0.24994659260841701"/>
      <name val="Gill Sans MT"/>
      <family val="2"/>
      <scheme val="minor"/>
    </font>
    <font>
      <sz val="18"/>
      <color theme="3"/>
      <name val="Gill Sans MT"/>
      <family val="2"/>
      <scheme val="major"/>
    </font>
    <font>
      <sz val="11"/>
      <color rgb="FF006100"/>
      <name val="Gill Sans MT"/>
      <family val="2"/>
      <scheme val="minor"/>
    </font>
    <font>
      <sz val="11"/>
      <color rgb="FF9C0006"/>
      <name val="Gill Sans MT"/>
      <family val="2"/>
      <scheme val="minor"/>
    </font>
    <font>
      <sz val="11"/>
      <color rgb="FF9C5700"/>
      <name val="Gill Sans MT"/>
      <family val="2"/>
      <scheme val="minor"/>
    </font>
    <font>
      <sz val="11"/>
      <color rgb="FF3F3F76"/>
      <name val="Gill Sans MT"/>
      <family val="2"/>
      <scheme val="minor"/>
    </font>
    <font>
      <b/>
      <sz val="11"/>
      <color rgb="FF3F3F3F"/>
      <name val="Gill Sans MT"/>
      <family val="2"/>
      <scheme val="minor"/>
    </font>
    <font>
      <b/>
      <sz val="11"/>
      <color rgb="FFFA7D00"/>
      <name val="Gill Sans MT"/>
      <family val="2"/>
      <scheme val="minor"/>
    </font>
    <font>
      <sz val="11"/>
      <color rgb="FFFA7D00"/>
      <name val="Gill Sans MT"/>
      <family val="2"/>
      <scheme val="minor"/>
    </font>
    <font>
      <b/>
      <sz val="11"/>
      <color theme="0"/>
      <name val="Gill Sans MT"/>
      <family val="2"/>
      <scheme val="minor"/>
    </font>
    <font>
      <sz val="11"/>
      <color rgb="FFFF0000"/>
      <name val="Gill Sans MT"/>
      <family val="2"/>
      <scheme val="minor"/>
    </font>
    <font>
      <i/>
      <sz val="11"/>
      <color rgb="FF7F7F7F"/>
      <name val="Gill Sans MT"/>
      <family val="2"/>
      <scheme val="minor"/>
    </font>
    <font>
      <b/>
      <sz val="11"/>
      <color theme="1"/>
      <name val="Gill Sans MT"/>
      <family val="2"/>
      <scheme val="minor"/>
    </font>
  </fonts>
  <fills count="3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E684D"/>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0" fontId="3" fillId="0" borderId="1" applyNumberFormat="0" applyFill="0" applyAlignment="0" applyProtection="0"/>
    <xf numFmtId="0" fontId="3" fillId="0" borderId="4" applyNumberFormat="0" applyFill="0" applyAlignment="0" applyProtection="0"/>
    <xf numFmtId="0" fontId="3" fillId="0" borderId="2"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alignment vertical="center" wrapText="1"/>
    </xf>
    <xf numFmtId="165" fontId="6" fillId="0" borderId="0" applyFont="0" applyFill="0" applyBorder="0" applyAlignment="0" applyProtection="0"/>
    <xf numFmtId="7" fontId="6" fillId="0" borderId="0" applyFont="0" applyFill="0" applyBorder="0" applyAlignment="0" applyProtection="0"/>
    <xf numFmtId="10" fontId="6" fillId="0" borderId="0" applyFont="0" applyFill="0" applyBorder="0" applyAlignment="0" applyProtection="0"/>
    <xf numFmtId="14" fontId="6" fillId="0" borderId="0">
      <alignment horizontal="right" vertical="center" wrapText="1"/>
    </xf>
    <xf numFmtId="164" fontId="6" fillId="0" borderId="0" applyFont="0" applyFill="0" applyBorder="0" applyAlignment="0" applyProtection="0"/>
    <xf numFmtId="44" fontId="6" fillId="0" borderId="0" applyFont="0" applyFill="0" applyBorder="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13" applyNumberFormat="0" applyAlignment="0" applyProtection="0"/>
    <xf numFmtId="0" fontId="20" fillId="12" borderId="14" applyNumberFormat="0" applyAlignment="0" applyProtection="0"/>
    <xf numFmtId="0" fontId="21" fillId="12" borderId="13" applyNumberFormat="0" applyAlignment="0" applyProtection="0"/>
    <xf numFmtId="0" fontId="22" fillId="0" borderId="15" applyNumberFormat="0" applyFill="0" applyAlignment="0" applyProtection="0"/>
    <xf numFmtId="0" fontId="23" fillId="13" borderId="16" applyNumberFormat="0" applyAlignment="0" applyProtection="0"/>
    <xf numFmtId="0" fontId="24" fillId="0" borderId="0" applyNumberFormat="0" applyFill="0" applyBorder="0" applyAlignment="0" applyProtection="0"/>
    <xf numFmtId="0" fontId="6" fillId="14" borderId="17" applyNumberFormat="0" applyFont="0" applyAlignment="0" applyProtection="0"/>
    <xf numFmtId="0" fontId="25" fillId="0" borderId="0" applyNumberFormat="0" applyFill="0" applyBorder="0" applyAlignment="0" applyProtection="0"/>
    <xf numFmtId="0" fontId="26" fillId="0" borderId="18" applyNumberFormat="0" applyFill="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75">
    <xf numFmtId="0" fontId="0" fillId="0" borderId="0" xfId="0">
      <alignment vertical="center" wrapText="1"/>
    </xf>
    <xf numFmtId="14" fontId="2" fillId="0" borderId="0" xfId="0" applyNumberFormat="1" applyFont="1">
      <alignment vertical="center" wrapText="1"/>
    </xf>
    <xf numFmtId="0" fontId="2" fillId="0" borderId="0" xfId="0" applyFont="1">
      <alignment vertical="center" wrapText="1"/>
    </xf>
    <xf numFmtId="0" fontId="5" fillId="0" borderId="0" xfId="5" applyFont="1">
      <alignment vertical="center" wrapText="1"/>
    </xf>
    <xf numFmtId="0" fontId="2" fillId="0" borderId="0" xfId="0" applyFont="1" applyAlignment="1">
      <alignment horizontal="center" vertical="center" wrapText="1"/>
    </xf>
    <xf numFmtId="165" fontId="7" fillId="0" borderId="5" xfId="6" applyFont="1" applyBorder="1" applyAlignment="1">
      <alignment horizontal="center" vertical="center"/>
    </xf>
    <xf numFmtId="0" fontId="7" fillId="0" borderId="5" xfId="0" applyFont="1" applyBorder="1" applyAlignment="1">
      <alignment horizontal="center" vertical="center" wrapText="1"/>
    </xf>
    <xf numFmtId="7" fontId="7" fillId="0" borderId="5" xfId="7" applyFont="1" applyBorder="1" applyAlignment="1">
      <alignment horizontal="center" vertical="center" wrapText="1"/>
    </xf>
    <xf numFmtId="165" fontId="7" fillId="3" borderId="5" xfId="6" applyFont="1" applyFill="1" applyBorder="1" applyAlignment="1">
      <alignment horizontal="center" vertical="center"/>
    </xf>
    <xf numFmtId="0" fontId="7" fillId="3" borderId="5" xfId="0" applyFont="1" applyFill="1" applyBorder="1" applyAlignment="1">
      <alignment horizontal="center" vertical="center" wrapText="1"/>
    </xf>
    <xf numFmtId="7" fontId="7" fillId="3" borderId="5" xfId="7"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165" fontId="7" fillId="3" borderId="7" xfId="6" applyFont="1" applyFill="1" applyBorder="1" applyAlignment="1">
      <alignment horizontal="center" vertical="center"/>
    </xf>
    <xf numFmtId="0" fontId="7" fillId="3" borderId="7" xfId="0" applyFont="1" applyFill="1" applyBorder="1" applyAlignment="1">
      <alignment horizontal="center" vertical="center" wrapText="1"/>
    </xf>
    <xf numFmtId="7" fontId="7" fillId="3" borderId="7" xfId="7" applyFont="1" applyFill="1" applyBorder="1" applyAlignment="1">
      <alignment horizontal="center" vertical="center" wrapText="1"/>
    </xf>
    <xf numFmtId="165" fontId="8" fillId="4" borderId="8" xfId="6" applyFont="1" applyFill="1" applyBorder="1" applyAlignment="1">
      <alignment horizontal="center" vertical="center"/>
    </xf>
    <xf numFmtId="14" fontId="8" fillId="4" borderId="8" xfId="9" applyFont="1" applyFill="1" applyBorder="1" applyAlignment="1">
      <alignment horizontal="center" vertical="center" wrapText="1"/>
    </xf>
    <xf numFmtId="165" fontId="8" fillId="4" borderId="8" xfId="6" applyFont="1" applyFill="1" applyBorder="1" applyAlignment="1">
      <alignment horizontal="center" vertical="center" wrapText="1"/>
    </xf>
    <xf numFmtId="0" fontId="8" fillId="4" borderId="8" xfId="0" applyFont="1" applyFill="1" applyBorder="1" applyAlignment="1">
      <alignment horizontal="center" vertical="center" wrapText="1"/>
    </xf>
    <xf numFmtId="7" fontId="8" fillId="4" borderId="8" xfId="7" applyFont="1" applyFill="1" applyBorder="1" applyAlignment="1">
      <alignment horizontal="center" vertical="center" wrapText="1"/>
    </xf>
    <xf numFmtId="165" fontId="7" fillId="4" borderId="7" xfId="6" applyFont="1" applyFill="1" applyBorder="1" applyAlignment="1">
      <alignment horizontal="center" vertical="center"/>
    </xf>
    <xf numFmtId="14" fontId="7" fillId="4" borderId="7" xfId="9" applyFont="1" applyFill="1" applyBorder="1" applyAlignment="1">
      <alignment horizontal="center" vertical="center" wrapText="1"/>
    </xf>
    <xf numFmtId="0" fontId="7" fillId="4" borderId="7" xfId="0" applyFont="1" applyFill="1" applyBorder="1" applyAlignment="1">
      <alignment horizontal="center" vertical="center" wrapText="1"/>
    </xf>
    <xf numFmtId="7" fontId="7" fillId="4" borderId="7" xfId="7" applyFont="1" applyFill="1" applyBorder="1" applyAlignment="1">
      <alignment horizontal="center" vertical="center" wrapText="1"/>
    </xf>
    <xf numFmtId="165" fontId="7" fillId="4" borderId="5" xfId="6" applyFont="1" applyFill="1" applyBorder="1" applyAlignment="1">
      <alignment horizontal="center" vertical="center"/>
    </xf>
    <xf numFmtId="14" fontId="7" fillId="4" borderId="5" xfId="9" applyFont="1" applyFill="1" applyBorder="1" applyAlignment="1">
      <alignment horizontal="center" vertical="center" wrapText="1"/>
    </xf>
    <xf numFmtId="0" fontId="7" fillId="4" borderId="5" xfId="0" applyFont="1" applyFill="1" applyBorder="1" applyAlignment="1">
      <alignment horizontal="center" vertical="center" wrapText="1"/>
    </xf>
    <xf numFmtId="7" fontId="7" fillId="4" borderId="5" xfId="7"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165" fontId="8" fillId="4" borderId="12" xfId="6" applyFont="1" applyFill="1" applyBorder="1" applyAlignment="1">
      <alignment horizontal="center" vertical="center"/>
    </xf>
    <xf numFmtId="14" fontId="8" fillId="4" borderId="12" xfId="9" applyFont="1" applyFill="1" applyBorder="1" applyAlignment="1">
      <alignment horizontal="center" vertical="center" wrapText="1"/>
    </xf>
    <xf numFmtId="165" fontId="8" fillId="4" borderId="12" xfId="6" applyFont="1" applyFill="1" applyBorder="1" applyAlignment="1">
      <alignment horizontal="center" vertical="center" wrapText="1"/>
    </xf>
    <xf numFmtId="0" fontId="8" fillId="4" borderId="12"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3" fillId="2" borderId="0" xfId="1" applyFont="1" applyFill="1" applyBorder="1" applyAlignment="1">
      <alignment horizontal="center" vertical="center"/>
    </xf>
    <xf numFmtId="7" fontId="8" fillId="4" borderId="12" xfId="7" applyFont="1" applyFill="1" applyBorder="1" applyAlignment="1">
      <alignment horizontal="center" vertical="center" wrapText="1"/>
    </xf>
    <xf numFmtId="0" fontId="9" fillId="7" borderId="11" xfId="0" applyFont="1" applyFill="1" applyBorder="1" applyAlignment="1">
      <alignment horizontal="center" vertical="center" wrapText="1"/>
    </xf>
    <xf numFmtId="165" fontId="6" fillId="0" borderId="7" xfId="6" applyBorder="1" applyAlignment="1">
      <alignment horizontal="center" vertical="center"/>
    </xf>
    <xf numFmtId="0" fontId="6" fillId="0" borderId="7" xfId="0" applyFont="1" applyBorder="1" applyAlignment="1">
      <alignment horizontal="left" vertical="center" wrapText="1" indent="2"/>
    </xf>
    <xf numFmtId="7" fontId="6" fillId="0" borderId="7" xfId="7" applyBorder="1" applyAlignment="1">
      <alignment horizontal="center" vertical="center" wrapText="1"/>
    </xf>
    <xf numFmtId="7" fontId="6" fillId="0" borderId="7" xfId="7" applyBorder="1" applyAlignment="1">
      <alignment horizontal="right" vertical="center" wrapText="1"/>
    </xf>
    <xf numFmtId="10" fontId="6" fillId="0" borderId="7" xfId="8" applyBorder="1" applyAlignment="1">
      <alignment horizontal="center" vertical="center" wrapText="1"/>
    </xf>
    <xf numFmtId="165" fontId="6" fillId="0" borderId="5" xfId="6" applyBorder="1" applyAlignment="1">
      <alignment horizontal="center" vertical="center"/>
    </xf>
    <xf numFmtId="0" fontId="6" fillId="0" borderId="5" xfId="0" applyFont="1" applyBorder="1" applyAlignment="1">
      <alignment horizontal="left" vertical="center" wrapText="1" indent="2"/>
    </xf>
    <xf numFmtId="7" fontId="6" fillId="0" borderId="5" xfId="7" applyBorder="1" applyAlignment="1">
      <alignment horizontal="center" vertical="center" wrapText="1"/>
    </xf>
    <xf numFmtId="7" fontId="6" fillId="0" borderId="5" xfId="7" applyBorder="1" applyAlignment="1">
      <alignment horizontal="right" vertical="center" wrapText="1"/>
    </xf>
    <xf numFmtId="10" fontId="6" fillId="0" borderId="5" xfId="8" applyBorder="1" applyAlignment="1">
      <alignment horizontal="center" vertical="center" wrapText="1"/>
    </xf>
    <xf numFmtId="165" fontId="6" fillId="0" borderId="6" xfId="6" applyBorder="1" applyAlignment="1">
      <alignment horizontal="center" vertical="center"/>
    </xf>
    <xf numFmtId="0" fontId="6" fillId="0" borderId="6" xfId="0" applyFont="1" applyBorder="1" applyAlignment="1">
      <alignment horizontal="left" vertical="center" wrapText="1" indent="2"/>
    </xf>
    <xf numFmtId="7" fontId="6" fillId="0" borderId="6" xfId="7" applyBorder="1" applyAlignment="1">
      <alignment horizontal="center" vertical="center" wrapText="1"/>
    </xf>
    <xf numFmtId="7" fontId="6" fillId="0" borderId="6" xfId="7" applyBorder="1" applyAlignment="1">
      <alignment horizontal="right" vertical="center" wrapText="1"/>
    </xf>
    <xf numFmtId="10" fontId="6" fillId="0" borderId="6" xfId="8" applyBorder="1" applyAlignment="1">
      <alignment horizontal="center" vertical="center" wrapText="1"/>
    </xf>
    <xf numFmtId="0" fontId="14" fillId="0" borderId="5" xfId="0" applyFont="1" applyBorder="1" applyAlignment="1">
      <alignment horizontal="center" vertical="center" wrapText="1"/>
    </xf>
    <xf numFmtId="10" fontId="14" fillId="0" borderId="5"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left" vertical="center" wrapText="1" indent="2"/>
    </xf>
    <xf numFmtId="0" fontId="14" fillId="0" borderId="10" xfId="0" applyFont="1" applyBorder="1" applyAlignment="1">
      <alignment horizontal="center" vertical="center" wrapText="1"/>
    </xf>
    <xf numFmtId="0" fontId="14" fillId="0" borderId="10" xfId="0" applyFont="1" applyBorder="1">
      <alignment vertical="center" wrapText="1"/>
    </xf>
    <xf numFmtId="0" fontId="14" fillId="0" borderId="11" xfId="0" applyFont="1" applyBorder="1">
      <alignment vertical="center" wrapText="1"/>
    </xf>
    <xf numFmtId="7" fontId="14" fillId="0" borderId="5" xfId="0" applyNumberFormat="1" applyFont="1" applyBorder="1" applyAlignment="1">
      <alignment horizontal="center" vertical="center" wrapText="1"/>
    </xf>
    <xf numFmtId="7" fontId="7" fillId="5" borderId="5" xfId="0" applyNumberFormat="1" applyFont="1" applyFill="1" applyBorder="1" applyAlignment="1">
      <alignment horizontal="center" vertical="center" wrapText="1"/>
    </xf>
    <xf numFmtId="0" fontId="13" fillId="2" borderId="0" xfId="1" applyFont="1" applyFill="1" applyBorder="1" applyAlignment="1">
      <alignment horizontal="center" vertical="center"/>
    </xf>
    <xf numFmtId="0" fontId="12" fillId="6" borderId="0" xfId="2" applyFont="1" applyFill="1" applyBorder="1" applyAlignment="1">
      <alignment vertical="center"/>
    </xf>
    <xf numFmtId="0" fontId="11" fillId="6" borderId="0" xfId="2" applyFont="1" applyFill="1" applyBorder="1" applyAlignment="1">
      <alignment vertical="center"/>
    </xf>
    <xf numFmtId="0" fontId="0" fillId="3" borderId="0" xfId="0" applyFill="1" applyAlignment="1">
      <alignment horizontal="center" vertical="center" wrapText="1"/>
    </xf>
    <xf numFmtId="0" fontId="11" fillId="5" borderId="0" xfId="3" applyFont="1" applyFill="1" applyBorder="1" applyAlignment="1">
      <alignment horizontal="left" vertical="center"/>
    </xf>
    <xf numFmtId="0" fontId="7" fillId="3" borderId="0" xfId="0" applyFont="1" applyFill="1" applyAlignment="1">
      <alignment horizontal="center" vertical="center" wrapText="1"/>
    </xf>
    <xf numFmtId="0" fontId="11" fillId="5" borderId="0" xfId="4" applyFont="1" applyFill="1" applyBorder="1" applyAlignment="1">
      <alignment vertic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4"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9" xr:uid="{00000000-0005-0000-0000-000002000000}"/>
    <cellStyle name="Hipervínculo" xfId="5" builtinId="8" customBuiltin="1"/>
    <cellStyle name="Incorrecto" xfId="14" builtinId="27" customBuiltin="1"/>
    <cellStyle name="Millares" xfId="6" builtinId="3" customBuiltin="1"/>
    <cellStyle name="Millares [0]" xfId="10" builtinId="6" customBuiltin="1"/>
    <cellStyle name="Moneda" xfId="11" builtinId="4" customBuiltin="1"/>
    <cellStyle name="Moneda [0]" xfId="7" builtinId="7" customBuiltin="1"/>
    <cellStyle name="Neutral" xfId="15" builtinId="28" customBuiltin="1"/>
    <cellStyle name="Normal" xfId="0" builtinId="0" customBuiltin="1"/>
    <cellStyle name="Notas" xfId="22" builtinId="10" customBuiltin="1"/>
    <cellStyle name="Porcentaje" xfId="8" builtinId="5" customBuiltin="1"/>
    <cellStyle name="Salida" xfId="17" builtinId="21" customBuiltin="1"/>
    <cellStyle name="Texto de advertencia" xfId="21" builtinId="11" customBuiltin="1"/>
    <cellStyle name="Texto explicativo" xfId="23" builtinId="53" customBuiltin="1"/>
    <cellStyle name="Título" xfId="12" builtinId="15" customBuiltin="1"/>
    <cellStyle name="Título 2" xfId="2" builtinId="17" customBuiltin="1"/>
    <cellStyle name="Título 3" xfId="3" builtinId="18" customBuiltin="1"/>
    <cellStyle name="Total" xfId="24" builtinId="25" customBuiltin="1"/>
  </cellStyles>
  <dxfs count="140">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border>
        <left style="thin">
          <color theme="9"/>
        </left>
      </border>
    </dxf>
    <dxf>
      <border>
        <left style="thin">
          <color theme="9"/>
        </left>
      </border>
    </dxf>
    <dxf>
      <fill>
        <patternFill>
          <bgColor rgb="FFF2F2F2"/>
        </patternFill>
      </fill>
      <border>
        <top style="thin">
          <color theme="9"/>
        </top>
      </border>
    </dxf>
    <dxf>
      <border>
        <top style="thin">
          <color theme="9"/>
        </top>
      </border>
    </dxf>
    <dxf>
      <font>
        <b/>
        <color theme="1"/>
      </font>
    </dxf>
    <dxf>
      <font>
        <b/>
        <color theme="1"/>
      </font>
    </dxf>
    <dxf>
      <font>
        <b/>
        <i val="0"/>
        <color rgb="FF3F3F3F"/>
      </font>
      <fill>
        <patternFill>
          <bgColor rgb="FFD9D9D9"/>
        </patternFill>
      </fill>
      <border>
        <top style="double">
          <color theme="9"/>
        </top>
      </border>
    </dxf>
    <dxf>
      <font>
        <b/>
        <i val="0"/>
        <color rgb="FFF2F2F2"/>
      </font>
      <fill>
        <patternFill patternType="solid">
          <fgColor theme="9"/>
          <bgColor rgb="FF002060"/>
        </patternFill>
      </fill>
    </dxf>
    <dxf>
      <font>
        <color theme="1"/>
      </font>
      <border>
        <left style="thin">
          <color theme="9"/>
        </left>
        <right style="thin">
          <color theme="9"/>
        </right>
        <top style="thin">
          <color theme="9"/>
        </top>
        <bottom style="thin">
          <color theme="9"/>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9" formatCode="dd/mm/yyyy"/>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77111117893"/>
        <name val="Gill Sans MT"/>
        <family val="2"/>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family val="2"/>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family val="2"/>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family val="2"/>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family val="2"/>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family val="2"/>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family val="2"/>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family val="2"/>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numFmt numFmtId="19" formatCode="dd/mm/yyyy"/>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family val="2"/>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wrapText="0"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0"/>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5" formatCode="0_ ;\-0\ "/>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border>
        <top style="thin">
          <color theme="0" tint="-0.34998626667073579"/>
        </top>
      </border>
    </dxf>
    <dxf>
      <font>
        <strike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outline val="0"/>
        <shadow val="0"/>
        <u val="none"/>
        <vertAlign val="baseline"/>
        <sz val="12"/>
        <color theme="1" tint="-0.24994659260841701"/>
        <name val="Gill Sans MT"/>
        <family val="2"/>
        <scheme val="minor"/>
      </font>
      <fill>
        <patternFill patternType="none">
          <fgColor indexed="64"/>
          <bgColor auto="1"/>
        </patternFill>
      </fill>
    </dxf>
    <dxf>
      <font>
        <b val="0"/>
        <i val="0"/>
        <strike val="0"/>
        <outline val="0"/>
        <shadow val="0"/>
        <u val="none"/>
        <vertAlign val="baseline"/>
        <sz val="12"/>
        <color theme="1" tint="-0.24994659260841701"/>
        <name val="Gill Sans MT"/>
        <family val="2"/>
        <scheme val="minor"/>
      </font>
      <numFmt numFmtId="11" formatCode="#,##0.00\ &quot;€&quot;;\-#,##0.00\ &quot;€&quot;"/>
      <fill>
        <patternFill patternType="none">
          <fgColor indexed="64"/>
          <bgColor auto="1"/>
        </patternFill>
      </fill>
    </dxf>
    <dxf>
      <numFmt numFmtId="11" formatCode="#,##0.00\ &quot;€&quot;;\-#,##0.00\ &quot;€&quot;"/>
    </dxf>
    <dxf>
      <font>
        <b val="0"/>
        <i val="0"/>
        <strike val="0"/>
        <outline val="0"/>
        <shadow val="0"/>
        <u val="none"/>
        <vertAlign val="baseline"/>
        <sz val="12"/>
        <color theme="1" tint="-0.24994659260841701"/>
        <name val="Gill Sans MT"/>
        <family val="2"/>
        <scheme val="minor"/>
      </font>
      <numFmt numFmtId="11" formatCode="#,##0.00\ &quot;€&quot;;\-#,##0.00\ &quot;€&quot;"/>
      <fill>
        <patternFill patternType="none">
          <fgColor indexed="64"/>
          <bgColor auto="1"/>
        </patternFill>
      </fill>
    </dxf>
    <dxf>
      <numFmt numFmtId="11" formatCode="#,##0.00\ &quot;€&quot;;\-#,##0.00\ &quot;€&quot;"/>
    </dxf>
    <dxf>
      <font>
        <b val="0"/>
        <i val="0"/>
        <strike val="0"/>
        <outline val="0"/>
        <shadow val="0"/>
        <u val="none"/>
        <vertAlign val="baseline"/>
        <sz val="12"/>
        <color theme="1" tint="-0.24994659260841701"/>
        <name val="Gill Sans MT"/>
        <family val="2"/>
        <scheme val="minor"/>
      </font>
      <numFmt numFmtId="11" formatCode="#,##0.00\ &quot;€&quot;;\-#,##0.00\ &quot;€&quot;"/>
      <fill>
        <patternFill patternType="none">
          <fgColor indexed="64"/>
          <bgColor auto="1"/>
        </patternFill>
      </fill>
    </dxf>
    <dxf>
      <numFmt numFmtId="11" formatCode="#,##0.00\ &quot;€&quot;;\-#,##0.00\ &quot;€&quot;"/>
    </dxf>
    <dxf>
      <font>
        <b val="0"/>
        <i val="0"/>
        <strike val="0"/>
        <outline val="0"/>
        <shadow val="0"/>
        <u val="none"/>
        <vertAlign val="baseline"/>
        <sz val="12"/>
        <color theme="1" tint="-0.24994659260841701"/>
        <name val="Gill Sans MT"/>
        <family val="2"/>
        <scheme val="minor"/>
      </font>
      <fill>
        <patternFill patternType="none">
          <fgColor indexed="64"/>
          <bgColor auto="1"/>
        </patternFill>
      </fill>
    </dxf>
    <dxf>
      <font>
        <b val="0"/>
        <i val="0"/>
        <strike val="0"/>
        <outline val="0"/>
        <shadow val="0"/>
        <u val="none"/>
        <vertAlign val="baseline"/>
        <sz val="12"/>
        <color theme="1" tint="-0.24994659260841701"/>
        <name val="Gill Sans MT"/>
        <family val="2"/>
        <scheme val="minor"/>
      </font>
      <fill>
        <patternFill patternType="none">
          <fgColor indexed="64"/>
          <bgColor auto="1"/>
        </patternFill>
      </fill>
    </dxf>
    <dxf>
      <border>
        <top style="thin">
          <color theme="0" tint="-0.14996795556505021"/>
        </top>
      </border>
    </dxf>
    <dxf>
      <font>
        <b val="0"/>
        <i val="0"/>
        <strike val="0"/>
        <outline val="0"/>
        <shadow val="0"/>
        <u val="none"/>
        <vertAlign val="baseline"/>
        <sz val="12"/>
        <color theme="1" tint="-0.24994659260841701"/>
        <name val="Gill Sans MT"/>
        <family val="2"/>
        <scheme val="minor"/>
      </font>
      <fill>
        <patternFill patternType="none">
          <fgColor indexed="64"/>
          <bgColor auto="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fill>
        <patternFill patternType="none">
          <fgColor indexed="64"/>
          <bgColor auto="1"/>
        </patternFill>
      </fill>
    </dxf>
    <dxf>
      <border>
        <bottom style="thin">
          <color rgb="FF2F2F2F"/>
        </bottom>
      </border>
    </dxf>
    <dxf>
      <font>
        <b val="0"/>
        <i val="0"/>
        <strike val="0"/>
        <outline val="0"/>
        <shadow val="0"/>
        <u val="none"/>
        <vertAlign val="baseline"/>
        <sz val="12"/>
        <color theme="1" tint="-0.24994659260841701"/>
        <name val="Gill Sans MT"/>
        <family val="2"/>
        <scheme val="minor"/>
      </font>
      <fill>
        <patternFill patternType="none">
          <fgColor indexed="64"/>
          <bgColor auto="1"/>
        </patternFill>
      </fill>
      <border diagonalUp="0" diagonalDown="0" outline="0">
        <left/>
        <right/>
        <top/>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8" defaultTableStyle="TableStyleMedium2" defaultPivotStyle="PivotStyleLight16">
    <tableStyle name="Beneficencia Y Patrocinios"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Gastos Detallados" pivot="0" count="7" xr9:uid="{00000000-0011-0000-FFFF-FFFF01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Resumen De Gastos Mensuales" pivot="0" count="9" xr9:uid="{00000000-0011-0000-FFFF-FFFF02000000}">
      <tableStyleElement type="wholeTable" dxfId="22"/>
      <tableStyleElement type="headerRow" dxfId="21"/>
      <tableStyleElement type="totalRow" dxfId="20"/>
      <tableStyleElement type="firstColumn" dxfId="19"/>
      <tableStyleElement type="lastColumn" dxfId="18"/>
      <tableStyleElement type="firstRowStripe" dxfId="17"/>
      <tableStyleElement type="secondRowStripe" dxfId="16"/>
      <tableStyleElement type="firstColumnStripe" dxfId="15"/>
      <tableStyleElement type="secondColumnStripe" dxfId="14"/>
    </tableStyle>
    <tableStyle name="Resumen De Presupuesto Del Año" pivot="0" count="9" xr9:uid="{00000000-0011-0000-FFFF-FFFF07000000}">
      <tableStyleElement type="wholeTable" dxfId="31"/>
      <tableStyleElement type="headerRow" dxfId="30"/>
      <tableStyleElement type="totalRow" dxfId="29"/>
      <tableStyleElement type="firstColumn" dxfId="28"/>
      <tableStyleElement type="lastColumn" dxfId="27"/>
      <tableStyleElement type="firstRowStripe" dxfId="26"/>
      <tableStyleElement type="secondRowStripe" dxfId="25"/>
      <tableStyleElement type="firstColumnStripe" dxfId="24"/>
      <tableStyleElement type="secondColumnStripe" dxfId="23"/>
    </tableStyle>
    <tableStyle name="Slicer Charitables &amp; Sponsorships" pivot="0" table="0" count="10" xr9:uid="{00000000-0011-0000-FFFF-FFFF03000000}">
      <tableStyleElement type="wholeTable" dxfId="139"/>
      <tableStyleElement type="headerRow" dxfId="138"/>
    </tableStyle>
    <tableStyle name="Slicer Itemized Expenses" pivot="0" table="0" count="10" xr9:uid="{00000000-0011-0000-FFFF-FFFF04000000}">
      <tableStyleElement type="wholeTable" dxfId="137"/>
      <tableStyleElement type="headerRow" dxfId="136"/>
    </tableStyle>
    <tableStyle name="Slicer Monthly Expenses Summary" pivot="0" table="0" count="10" xr9:uid="{00000000-0011-0000-FFFF-FFFF05000000}">
      <tableStyleElement type="wholeTable" dxfId="135"/>
      <tableStyleElement type="headerRow" dxfId="134"/>
    </tableStyle>
    <tableStyle name="SlicerStyleDark4 2" pivot="0" table="0" count="10" xr9:uid="{00000000-0011-0000-FFFF-FFFF06000000}">
      <tableStyleElement type="wholeTable" dxfId="133"/>
      <tableStyleElement type="headerRow" dxfId="132"/>
    </tableStyle>
  </tableStyles>
  <colors>
    <mruColors>
      <color rgb="FFF2F2F2"/>
      <color rgb="FF002060"/>
      <color rgb="FF3F3F3F"/>
      <color rgb="FFD9D9D9"/>
      <color rgb="FF2F2F2F"/>
      <color rgb="FFDE684D"/>
      <color rgb="FFDB684D"/>
      <color rgb="FFD6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RESUMEN DE GASTOS MENSUALES'!A1"/></Relationships>
</file>

<file path=xl/drawings/_rels/drawing2.xml.rels><?xml version="1.0" encoding="UTF-8" standalone="yes"?>
<Relationships xmlns="http://schemas.openxmlformats.org/package/2006/relationships"><Relationship Id="rId3" Type="http://schemas.openxmlformats.org/officeDocument/2006/relationships/hyperlink" Target="#'GASTOS DETALLADOS'!A1"/><Relationship Id="rId2" Type="http://schemas.openxmlformats.org/officeDocument/2006/relationships/hyperlink" Target="#'RESUMEN DE PRESUPUESTO DEL A&#209;O'!A1"/><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hyperlink" Target="#'BENEFICENCIA Y PATROCINIOS'!A1"/><Relationship Id="rId1" Type="http://schemas.openxmlformats.org/officeDocument/2006/relationships/hyperlink" Target="#'RESUMEN DE GASTOS MENSUALES'!A1"/></Relationships>
</file>

<file path=xl/drawings/_rels/drawing4.xml.rels><?xml version="1.0" encoding="UTF-8" standalone="yes"?>
<Relationships xmlns="http://schemas.openxmlformats.org/package/2006/relationships"><Relationship Id="rId1" Type="http://schemas.openxmlformats.org/officeDocument/2006/relationships/hyperlink" Target="#'GASTOS DETALLADOS'!A1"/></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167640</xdr:rowOff>
    </xdr:from>
    <xdr:to>
      <xdr:col>2</xdr:col>
      <xdr:colOff>1044000</xdr:colOff>
      <xdr:row>0</xdr:row>
      <xdr:rowOff>441960</xdr:rowOff>
    </xdr:to>
    <xdr:sp macro="" textlink="">
      <xdr:nvSpPr>
        <xdr:cNvPr id="4" name="Flecha derecha 1" descr="Botón de navegación derecho">
          <a:hlinkClick xmlns:r="http://schemas.openxmlformats.org/officeDocument/2006/relationships" r:id="rId1" tooltip="Seleccionar para ir a la hoja de cálculo de RESUMEN DE GASTOS MENSUALES"/>
          <a:extLst>
            <a:ext uri="{FF2B5EF4-FFF2-40B4-BE49-F238E27FC236}">
              <a16:creationId xmlns:a16="http://schemas.microsoft.com/office/drawing/2014/main" id="{A2F25B9E-1F9C-4FA0-9FF6-E8F206FC0CA1}"/>
            </a:ext>
          </a:extLst>
        </xdr:cNvPr>
        <xdr:cNvSpPr/>
      </xdr:nvSpPr>
      <xdr:spPr>
        <a:xfrm>
          <a:off x="1733550" y="167640"/>
          <a:ext cx="1044000" cy="274320"/>
        </a:xfrm>
        <a:prstGeom prst="rightArrow">
          <a:avLst>
            <a:gd name="adj1" fmla="val 100000"/>
            <a:gd name="adj2" fmla="val 59091"/>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SIGUIENTE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xdr:row>
      <xdr:rowOff>9526</xdr:rowOff>
    </xdr:from>
    <xdr:to>
      <xdr:col>17</xdr:col>
      <xdr:colOff>9525</xdr:colOff>
      <xdr:row>3</xdr:row>
      <xdr:rowOff>422275</xdr:rowOff>
    </xdr:to>
    <mc:AlternateContent xmlns:mc="http://schemas.openxmlformats.org/markup-compatibility/2006" xmlns:sle15="http://schemas.microsoft.com/office/drawing/2012/slicer">
      <mc:Choice Requires="sle15">
        <xdr:graphicFrame macro="">
          <xdr:nvGraphicFramePr>
            <xdr:cNvPr id="3" name="Título de cuenta" descr="Filtrar el resumen de gastos mensuales resumen por el campo de Título de la cuenta">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Título de cuenta"/>
            </a:graphicData>
          </a:graphic>
        </xdr:graphicFrame>
      </mc:Choice>
      <mc:Fallback xmlns="">
        <xdr:sp macro="" textlink="">
          <xdr:nvSpPr>
            <xdr:cNvPr id="0" name=""/>
            <xdr:cNvSpPr>
              <a:spLocks noTextEdit="1"/>
            </xdr:cNvSpPr>
          </xdr:nvSpPr>
          <xdr:spPr>
            <a:xfrm>
              <a:off x="190500" y="2495551"/>
              <a:ext cx="16611600" cy="879474"/>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oneCell">
    <xdr:from>
      <xdr:col>8</xdr:col>
      <xdr:colOff>434459</xdr:colOff>
      <xdr:row>1</xdr:row>
      <xdr:rowOff>12700</xdr:rowOff>
    </xdr:from>
    <xdr:to>
      <xdr:col>17</xdr:col>
      <xdr:colOff>15960</xdr:colOff>
      <xdr:row>2</xdr:row>
      <xdr:rowOff>12700</xdr:rowOff>
    </xdr:to>
    <xdr:pic>
      <xdr:nvPicPr>
        <xdr:cNvPr id="8" name="Imagen 7" descr="dedos apuntando a una hoja de papel con un gráfico de barras y un gráfico de líneas">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8635484" y="555625"/>
          <a:ext cx="8173051" cy="1943100"/>
        </a:xfrm>
        <a:prstGeom prst="rect">
          <a:avLst/>
        </a:prstGeom>
      </xdr:spPr>
    </xdr:pic>
    <xdr:clientData/>
  </xdr:twoCellAnchor>
  <xdr:twoCellAnchor editAs="oneCell">
    <xdr:from>
      <xdr:col>1</xdr:col>
      <xdr:colOff>0</xdr:colOff>
      <xdr:row>0</xdr:row>
      <xdr:rowOff>167640</xdr:rowOff>
    </xdr:from>
    <xdr:to>
      <xdr:col>1</xdr:col>
      <xdr:colOff>1044000</xdr:colOff>
      <xdr:row>0</xdr:row>
      <xdr:rowOff>441960</xdr:rowOff>
    </xdr:to>
    <xdr:sp macro="" textlink="">
      <xdr:nvSpPr>
        <xdr:cNvPr id="6" name="Flecha izquierda 4" descr="Botón de navegación izquierdo">
          <a:hlinkClick xmlns:r="http://schemas.openxmlformats.org/officeDocument/2006/relationships" r:id="rId2" tooltip="Seleccione para ir a la hoja de cálculo RESUMEN DE PRESUPUESTO DEL AÑO ACTUAL"/>
          <a:extLst>
            <a:ext uri="{FF2B5EF4-FFF2-40B4-BE49-F238E27FC236}">
              <a16:creationId xmlns:a16="http://schemas.microsoft.com/office/drawing/2014/main" id="{E95A5DF3-CD0F-493D-A7FC-4C7CD2BE6987}"/>
            </a:ext>
          </a:extLst>
        </xdr:cNvPr>
        <xdr:cNvSpPr/>
      </xdr:nvSpPr>
      <xdr:spPr>
        <a:xfrm>
          <a:off x="200025" y="167640"/>
          <a:ext cx="1044000" cy="274320"/>
        </a:xfrm>
        <a:prstGeom prst="leftArrow">
          <a:avLst>
            <a:gd name="adj1" fmla="val 100000"/>
            <a:gd name="adj2" fmla="val 50000"/>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ANTERIOR</a:t>
          </a:r>
        </a:p>
      </xdr:txBody>
    </xdr:sp>
    <xdr:clientData fPrintsWithSheet="0"/>
  </xdr:twoCellAnchor>
  <xdr:twoCellAnchor editAs="oneCell">
    <xdr:from>
      <xdr:col>2</xdr:col>
      <xdr:colOff>19049</xdr:colOff>
      <xdr:row>0</xdr:row>
      <xdr:rowOff>167640</xdr:rowOff>
    </xdr:from>
    <xdr:to>
      <xdr:col>2</xdr:col>
      <xdr:colOff>1063049</xdr:colOff>
      <xdr:row>0</xdr:row>
      <xdr:rowOff>441960</xdr:rowOff>
    </xdr:to>
    <xdr:sp macro="" textlink="">
      <xdr:nvSpPr>
        <xdr:cNvPr id="7" name="Flecha derecha 3" descr="Botón de navegación derecho">
          <a:hlinkClick xmlns:r="http://schemas.openxmlformats.org/officeDocument/2006/relationships" r:id="rId3" tooltip="Seleccione para ir a la hoja de cálculo GASTOS DETALLADOS"/>
          <a:extLst>
            <a:ext uri="{FF2B5EF4-FFF2-40B4-BE49-F238E27FC236}">
              <a16:creationId xmlns:a16="http://schemas.microsoft.com/office/drawing/2014/main" id="{905DABCC-166E-4E40-ABFD-B9AB1276B6E2}"/>
            </a:ext>
          </a:extLst>
        </xdr:cNvPr>
        <xdr:cNvSpPr/>
      </xdr:nvSpPr>
      <xdr:spPr>
        <a:xfrm>
          <a:off x="1476374" y="167640"/>
          <a:ext cx="104400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SIGUIENTE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163830</xdr:rowOff>
    </xdr:from>
    <xdr:to>
      <xdr:col>1</xdr:col>
      <xdr:colOff>1044000</xdr:colOff>
      <xdr:row>0</xdr:row>
      <xdr:rowOff>438150</xdr:rowOff>
    </xdr:to>
    <xdr:sp macro="" textlink="">
      <xdr:nvSpPr>
        <xdr:cNvPr id="6" name="Flecha izquierda 8" descr="Botón de navegación izquierdo">
          <a:hlinkClick xmlns:r="http://schemas.openxmlformats.org/officeDocument/2006/relationships" r:id="rId1" tooltip="Seleccionar para ir a la hoja de cálculo de RESUMEN DE GASTOS MENSUALES"/>
          <a:extLst>
            <a:ext uri="{FF2B5EF4-FFF2-40B4-BE49-F238E27FC236}">
              <a16:creationId xmlns:a16="http://schemas.microsoft.com/office/drawing/2014/main" id="{C73DCBEF-D9FA-437D-96E6-AA3A4598F772}"/>
            </a:ext>
          </a:extLst>
        </xdr:cNvPr>
        <xdr:cNvSpPr/>
      </xdr:nvSpPr>
      <xdr:spPr>
        <a:xfrm>
          <a:off x="200025" y="163830"/>
          <a:ext cx="104400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ANTERIOR</a:t>
          </a:r>
        </a:p>
      </xdr:txBody>
    </xdr:sp>
    <xdr:clientData fPrintsWithSheet="0"/>
  </xdr:twoCellAnchor>
  <xdr:twoCellAnchor editAs="oneCell">
    <xdr:from>
      <xdr:col>2</xdr:col>
      <xdr:colOff>0</xdr:colOff>
      <xdr:row>0</xdr:row>
      <xdr:rowOff>163830</xdr:rowOff>
    </xdr:from>
    <xdr:to>
      <xdr:col>2</xdr:col>
      <xdr:colOff>1044000</xdr:colOff>
      <xdr:row>0</xdr:row>
      <xdr:rowOff>438150</xdr:rowOff>
    </xdr:to>
    <xdr:sp macro="" textlink="">
      <xdr:nvSpPr>
        <xdr:cNvPr id="7" name="Flecha derecha 7" descr="Botón de navegación derecho">
          <a:hlinkClick xmlns:r="http://schemas.openxmlformats.org/officeDocument/2006/relationships" r:id="rId2" tooltip="Seleccionar para ir a la hoja de cálculo BENEFICENCIA Y PATROCINIOS"/>
          <a:extLst>
            <a:ext uri="{FF2B5EF4-FFF2-40B4-BE49-F238E27FC236}">
              <a16:creationId xmlns:a16="http://schemas.microsoft.com/office/drawing/2014/main" id="{97F0CB6F-94CE-461E-AB25-E2B12DF600B2}"/>
            </a:ext>
          </a:extLst>
        </xdr:cNvPr>
        <xdr:cNvSpPr/>
      </xdr:nvSpPr>
      <xdr:spPr>
        <a:xfrm>
          <a:off x="1800225" y="163830"/>
          <a:ext cx="1044000" cy="274320"/>
        </a:xfrm>
        <a:prstGeom prst="rightArrow">
          <a:avLst>
            <a:gd name="adj1" fmla="val 100000"/>
            <a:gd name="adj2" fmla="val 5909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SIGUIENTE</a:t>
          </a:r>
        </a:p>
      </xdr:txBody>
    </xdr:sp>
    <xdr:clientData fPrintsWithSheet="0"/>
  </xdr:twoCellAnchor>
  <xdr:twoCellAnchor editAs="absolute">
    <xdr:from>
      <xdr:col>1</xdr:col>
      <xdr:colOff>15240</xdr:colOff>
      <xdr:row>2</xdr:row>
      <xdr:rowOff>7620</xdr:rowOff>
    </xdr:from>
    <xdr:to>
      <xdr:col>5</xdr:col>
      <xdr:colOff>962025</xdr:colOff>
      <xdr:row>2</xdr:row>
      <xdr:rowOff>1043940</xdr:rowOff>
    </xdr:to>
    <mc:AlternateContent xmlns:mc="http://schemas.openxmlformats.org/markup-compatibility/2006" xmlns:sle15="http://schemas.microsoft.com/office/drawing/2012/slicer">
      <mc:Choice Requires="sle15">
        <xdr:graphicFrame macro="">
          <xdr:nvGraphicFramePr>
            <xdr:cNvPr id="2" name="Solicitado por">
              <a:extLst>
                <a:ext uri="{FF2B5EF4-FFF2-40B4-BE49-F238E27FC236}">
                  <a16:creationId xmlns:a16="http://schemas.microsoft.com/office/drawing/2014/main" id="{05514A11-CD78-4D8C-AEE2-DFFDBCB609F1}"/>
                </a:ext>
              </a:extLst>
            </xdr:cNvPr>
            <xdr:cNvGraphicFramePr/>
          </xdr:nvGraphicFramePr>
          <xdr:xfrm>
            <a:off x="0" y="0"/>
            <a:ext cx="0" cy="0"/>
          </xdr:xfrm>
          <a:graphic>
            <a:graphicData uri="http://schemas.microsoft.com/office/drawing/2010/slicer">
              <sle:slicer xmlns:sle="http://schemas.microsoft.com/office/drawing/2010/slicer" name="Solicitado por"/>
            </a:graphicData>
          </a:graphic>
        </xdr:graphicFrame>
      </mc:Choice>
      <mc:Fallback xmlns="">
        <xdr:sp macro="" textlink="">
          <xdr:nvSpPr>
            <xdr:cNvPr id="0" name=""/>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datos de tabla. Las segmentaciones de datos de tabla no son compatibles con esta versión de Excel.
No se podrá usar la segmentación si la forma se modificó en una versión anterior de Excel o si el libro se guardó en Excel 2007 o en una versión anterior.</a:t>
              </a:r>
            </a:p>
          </xdr:txBody>
        </xdr:sp>
      </mc:Fallback>
    </mc:AlternateContent>
    <xdr:clientData/>
  </xdr:twoCellAnchor>
  <xdr:twoCellAnchor editAs="absolute">
    <xdr:from>
      <xdr:col>5</xdr:col>
      <xdr:colOff>1000125</xdr:colOff>
      <xdr:row>2</xdr:row>
      <xdr:rowOff>0</xdr:rowOff>
    </xdr:from>
    <xdr:to>
      <xdr:col>10</xdr:col>
      <xdr:colOff>0</xdr:colOff>
      <xdr:row>2</xdr:row>
      <xdr:rowOff>1051559</xdr:rowOff>
    </xdr:to>
    <mc:AlternateContent xmlns:mc="http://schemas.openxmlformats.org/markup-compatibility/2006" xmlns:sle15="http://schemas.microsoft.com/office/drawing/2012/slicer">
      <mc:Choice Requires="sle15">
        <xdr:graphicFrame macro="">
          <xdr:nvGraphicFramePr>
            <xdr:cNvPr id="3" name="Beneficiario">
              <a:extLst>
                <a:ext uri="{FF2B5EF4-FFF2-40B4-BE49-F238E27FC236}">
                  <a16:creationId xmlns:a16="http://schemas.microsoft.com/office/drawing/2014/main" id="{1686AF84-1D10-4109-87B0-A4845AA84E68}"/>
                </a:ext>
              </a:extLst>
            </xdr:cNvPr>
            <xdr:cNvGraphicFramePr/>
          </xdr:nvGraphicFramePr>
          <xdr:xfrm>
            <a:off x="0" y="0"/>
            <a:ext cx="0" cy="0"/>
          </xdr:xfrm>
          <a:graphic>
            <a:graphicData uri="http://schemas.microsoft.com/office/drawing/2010/slicer">
              <sle:slicer xmlns:sle="http://schemas.microsoft.com/office/drawing/2010/slicer" name="Beneficiario"/>
            </a:graphicData>
          </a:graphic>
        </xdr:graphicFrame>
      </mc:Choice>
      <mc:Fallback xmlns="">
        <xdr:sp macro="" textlink="">
          <xdr:nvSpPr>
            <xdr:cNvPr id="0" name=""/>
            <xdr:cNvSpPr>
              <a:spLocks noTextEdit="1"/>
            </xdr:cNvSpPr>
          </xdr:nvSpPr>
          <xdr:spPr>
            <a:xfrm>
              <a:off x="5890260" y="1455420"/>
              <a:ext cx="5471160" cy="1051559"/>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datos de tabla. Las segmentaciones de datos de tabla no son compatibles con esta versión de Excel.
No se podrá usar la segmentación si la forma se modificó en una versión anterior de Excel o si el libro se guardó en Excel 2007 o en una versión anterior.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6</xdr:col>
      <xdr:colOff>92550</xdr:colOff>
      <xdr:row>2</xdr:row>
      <xdr:rowOff>942975</xdr:rowOff>
    </xdr:to>
    <mc:AlternateContent xmlns:mc="http://schemas.openxmlformats.org/markup-compatibility/2006" xmlns:sle15="http://schemas.microsoft.com/office/drawing/2012/slicer">
      <mc:Choice Requires="sle15">
        <xdr:graphicFrame macro="">
          <xdr:nvGraphicFramePr>
            <xdr:cNvPr id="4" name="Solicitante 1" descr="Filtrar beneficencia y patrocinios por el campo Solicitante">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Solicitante 1"/>
            </a:graphicData>
          </a:graphic>
        </xdr:graphicFrame>
      </mc:Choice>
      <mc:Fallback xmlns="">
        <xdr:sp macro="" textlink="">
          <xdr:nvSpPr>
            <xdr:cNvPr id="0" name=""/>
            <xdr:cNvSpPr>
              <a:spLocks noTextEdit="1"/>
            </xdr:cNvSpPr>
          </xdr:nvSpPr>
          <xdr:spPr>
            <a:xfrm>
              <a:off x="276225" y="1695450"/>
              <a:ext cx="7884000" cy="885825"/>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oneCell">
    <xdr:from>
      <xdr:col>6</xdr:col>
      <xdr:colOff>76201</xdr:colOff>
      <xdr:row>2</xdr:row>
      <xdr:rowOff>57150</xdr:rowOff>
    </xdr:from>
    <xdr:to>
      <xdr:col>11</xdr:col>
      <xdr:colOff>876300</xdr:colOff>
      <xdr:row>2</xdr:row>
      <xdr:rowOff>942975</xdr:rowOff>
    </xdr:to>
    <mc:AlternateContent xmlns:mc="http://schemas.openxmlformats.org/markup-compatibility/2006" xmlns:sle15="http://schemas.microsoft.com/office/drawing/2012/slicer">
      <mc:Choice Requires="sle15">
        <xdr:graphicFrame macro="">
          <xdr:nvGraphicFramePr>
            <xdr:cNvPr id="5" name="Beneficiario 1" descr="Filtrar beneficencia y patrocinios por el campo Beneficiario">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Beneficiario 1"/>
            </a:graphicData>
          </a:graphic>
        </xdr:graphicFrame>
      </mc:Choice>
      <mc:Fallback xmlns="">
        <xdr:sp macro="" textlink="">
          <xdr:nvSpPr>
            <xdr:cNvPr id="3" name="Rectángulo 2"/>
            <xdr:cNvSpPr>
              <a:spLocks noTextEdit="1"/>
            </xdr:cNvSpPr>
          </xdr:nvSpPr>
          <xdr:spPr>
            <a:xfrm>
              <a:off x="7442200" y="1504950"/>
              <a:ext cx="8204201" cy="885825"/>
            </a:xfrm>
            <a:prstGeom prst="rect">
              <a:avLst/>
            </a:prstGeom>
            <a:noFill/>
            <a:ln w="1">
              <a:noFill/>
            </a:ln>
          </xdr:spPr>
          <xdr:txBody>
            <a:bodyPr vertOverflow="clip" horzOverflow="clip" rtlCol="false"/>
            <a:lstStyle/>
            <a:p>
              <a:pPr rtl="false"/>
              <a:r>
                <a:rPr lang="es" sz="1100">
                  <a:solidFill>
                    <a:schemeClr val="tx1">
                      <a:lumMod val="75000"/>
                    </a:schemeClr>
                  </a:solidFill>
                  <a:latin typeface="Gill Sans MT" charset="0"/>
                  <a:ea typeface="Gill Sans MT" charset="0"/>
                  <a:cs typeface="Gill Sans MT" charset="0"/>
                </a:rPr>
                <a:t>Esta forma representa una segmentación de datos de tabla. Las segmentaciones de tabla son compatibles con Excel o versiones posteriores.
No se podrá usar la segmentación si la forma se modificó en una versión anterior de Excel o si el libro se guardó en Excel 2007 o en una versión anterior.</a:t>
              </a:r>
            </a:p>
          </xdr:txBody>
        </xdr:sp>
      </mc:Fallback>
    </mc:AlternateContent>
    <xdr:clientData/>
  </xdr:twoCellAnchor>
  <xdr:twoCellAnchor editAs="oneCell">
    <xdr:from>
      <xdr:col>1</xdr:col>
      <xdr:colOff>0</xdr:colOff>
      <xdr:row>0</xdr:row>
      <xdr:rowOff>167640</xdr:rowOff>
    </xdr:from>
    <xdr:to>
      <xdr:col>1</xdr:col>
      <xdr:colOff>1044000</xdr:colOff>
      <xdr:row>0</xdr:row>
      <xdr:rowOff>441960</xdr:rowOff>
    </xdr:to>
    <xdr:sp macro="" textlink="">
      <xdr:nvSpPr>
        <xdr:cNvPr id="6" name="Flecha izquierda 6" descr="Botón de navegación izquierdo">
          <a:hlinkClick xmlns:r="http://schemas.openxmlformats.org/officeDocument/2006/relationships" r:id="rId1" tooltip="Seleccione para ir a la hoja de cálculo GASTOS DETALLADOS"/>
          <a:extLst>
            <a:ext uri="{FF2B5EF4-FFF2-40B4-BE49-F238E27FC236}">
              <a16:creationId xmlns:a16="http://schemas.microsoft.com/office/drawing/2014/main" id="{F4EC4B53-35E1-49AB-9992-C7C94F4BE626}"/>
            </a:ext>
          </a:extLst>
        </xdr:cNvPr>
        <xdr:cNvSpPr/>
      </xdr:nvSpPr>
      <xdr:spPr>
        <a:xfrm>
          <a:off x="200025" y="167640"/>
          <a:ext cx="104400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ANTERIOR</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1" xr10:uid="{00000000-0013-0000-FFFF-FFFF01000000}" sourceName="Solicitado por">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1" xr10:uid="{00000000-0013-0000-FFFF-FFFF02000000}" sourceName="Beneficiario">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Title" xr10:uid="{00000000-0013-0000-FFFF-FFFF03000000}" sourceName="Título de cuenta">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 xr10:uid="{FEA601F3-8B6B-43DE-86F6-35351535A755}" sourceName="Solicitado por">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 xr10:uid="{81666AED-F54B-49E1-A082-DE91621CA2CB}" sourceName="Beneficiario">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ítulo de cuenta" xr10:uid="{00000000-0014-0000-FFFF-FFFF01000000}" cache="Slicer_Account_Title" caption="Título de cuenta"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licitado por" xr10:uid="{3330752B-42F1-478D-986C-B7FDA8B11B18}" cache="Slicer_Requested_by" caption="Solicitado por" columnCount="3" style="Slicer Charitables &amp; Sponsorships" rowHeight="273050"/>
  <slicer name="Beneficiario" xr10:uid="{67760EEB-CF46-4DFA-AEAF-409FB5970930}" cache="Slicer_Payee" caption="Beneficiario"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licitante 1" xr10:uid="{00000000-0014-0000-FFFF-FFFF02000000}" cache="Slicer_Requested_by1" caption="Solicitado por" columnCount="3" style="Slicer Charitables &amp; Sponsorships" rowHeight="225425"/>
  <slicer name="Beneficiario 1" xr10:uid="{00000000-0014-0000-FFFF-FFFF03000000}" cache="Slicer_Payee1" caption="Beneficiario" columnCount="3" style="Slicer Charitables &amp; Sponsorship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earToDateTable" displayName="YearToDateTable" ref="B3:G16" totalsRowCount="1" headerRowDxfId="131" dataDxfId="129" totalsRowDxfId="128" headerRowBorderDxfId="130" totalsRowBorderDxfId="127">
  <autoFilter ref="B3:G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Código de contabilidad general" totalsRowLabel="Total" totalsRowDxfId="126"/>
    <tableColumn id="2" xr3:uid="{00000000-0010-0000-0000-000002000000}" name="Título de cuenta" totalsRowDxfId="125"/>
    <tableColumn id="3" xr3:uid="{00000000-0010-0000-0000-000003000000}" name="Real" totalsRowFunction="sum" dataDxfId="124" totalsRowDxfId="123">
      <calculatedColumnFormula>SUMIF(ResumenDeGastosMensuales[Código de contabilidad general],YearToDateTable[[#This Row],[Código de contabilidad general]],ResumenDeGastosMensuales[Total])</calculatedColumnFormula>
    </tableColumn>
    <tableColumn id="4" xr3:uid="{00000000-0010-0000-0000-000004000000}" name="Presupuesto" totalsRowFunction="sum" dataDxfId="122" totalsRowDxfId="121"/>
    <tableColumn id="5" xr3:uid="{00000000-0010-0000-0000-000005000000}" name="RESTANTES EN € " totalsRowFunction="sum" dataDxfId="120" totalsRowDxfId="119">
      <calculatedColumnFormula>IF(YearToDateTable[[#This Row],[Presupuesto]]="","",YearToDateTable[[#This Row],[Presupuesto]]-YearToDateTable[[#This Row],[Real]])</calculatedColumnFormula>
    </tableColumn>
    <tableColumn id="6" xr3:uid="{00000000-0010-0000-0000-000006000000}" name="RESTANTES EN % " totalsRowFunction="custom" totalsRowDxfId="118">
      <calculatedColumnFormula>IFERROR(YearToDateTable[[#This Row],[RESTANTES EN € ]]/YearToDateTable[[#This Row],[Presupuesto]],"")</calculatedColumnFormula>
      <totalsRowFormula>YearToDateTable[[#Totals],[RESTANTES EN € ]]/YearToDateTable[[#Totals],[Presupuesto]]</totalsRowFormula>
    </tableColumn>
  </tableColumns>
  <tableStyleInfo name="Resumen De Presupuesto Del Año" showFirstColumn="0" showLastColumn="0" showRowStripes="1" showColumnStripes="0"/>
  <extLst>
    <ext xmlns:x14="http://schemas.microsoft.com/office/spreadsheetml/2009/9/main" uri="{504A1905-F514-4f6f-8877-14C23A59335A}">
      <x14:table altTextSummary="Escriba el código de contabilidad, título de la cuenta y presupuesto en esta tabla. La cantidad real y los valores y porcentaje restantes se calcularán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ResumenDeGastosMensuales" displayName="ResumenDeGastosMensuales" ref="B5:Q18" totalsRowCount="1" headerRowDxfId="117" dataDxfId="115" totalsRowDxfId="113" headerRowBorderDxfId="116" tableBorderDxfId="114" totalsRowBorderDxfId="112">
  <autoFilter ref="B5:Q17" xr:uid="{00000000-0009-0000-0100-000004000000}">
    <filterColumn colId="0" hiddenButton="1"/>
    <filterColumn colId="1" hiddenButton="1">
      <filters>
        <filter val="Publicidad"/>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Código de contabilidad general" totalsRowLabel="Total" dataDxfId="111" totalsRowDxfId="47"/>
    <tableColumn id="2" xr3:uid="{00000000-0010-0000-0100-000002000000}" name="Título de cuenta" dataDxfId="110" totalsRowDxfId="46"/>
    <tableColumn id="3" xr3:uid="{00000000-0010-0000-0100-000003000000}" name="Enero" totalsRowFunction="sum" dataDxfId="59" totalsRowDxfId="45">
      <calculatedColumnFormula>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"&amp;ResumenDeGastosMensuales[[#Headers],[Enero]]&amp;_YEAR),Otros[[Fecha de solicitud del cheque ]],"&lt;="&amp;D$4)</calculatedColumnFormula>
    </tableColumn>
    <tableColumn id="4" xr3:uid="{00000000-0010-0000-0100-000004000000}" name="Febrero" totalsRowFunction="sum" dataDxfId="58" totalsRowDxfId="44">
      <calculatedColumnFormula>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"&amp;ResumenDeGastosMensuales[[#Headers],[Enero]]&amp;_YEAR),Otros[[Fecha de solicitud del cheque ]],"&lt;="&amp;E$4)</calculatedColumnFormula>
    </tableColumn>
    <tableColumn id="5" xr3:uid="{00000000-0010-0000-0100-000005000000}" name="Marzo" totalsRowFunction="sum" dataDxfId="57" totalsRowDxfId="43">
      <calculatedColumnFormula>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"&amp;ResumenDeGastosMensuales[[#Headers],[Enero]]&amp;_YEAR),Otros[[Fecha de solicitud del cheque ]],"&lt;="&amp;F$4)</calculatedColumnFormula>
    </tableColumn>
    <tableColumn id="6" xr3:uid="{00000000-0010-0000-0100-000006000000}" name="Abril" totalsRowFunction="sum" dataDxfId="56" totalsRowDxfId="42">
      <calculatedColumnFormula>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"&amp;ResumenDeGastosMensuales[[#Headers],[Enero]]&amp;_YEAR),Otros[[Fecha de solicitud del cheque ]],"&lt;="&amp;G$4)</calculatedColumnFormula>
    </tableColumn>
    <tableColumn id="7" xr3:uid="{00000000-0010-0000-0100-000007000000}" name="Mayo" totalsRowFunction="sum" dataDxfId="55" totalsRowDxfId="41">
      <calculatedColumnFormula>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"&amp;ResumenDeGastosMensuales[[#Headers],[Enero]]&amp;_YEAR),Otros[[Fecha de solicitud del cheque ]],"&lt;="&amp;H$4)</calculatedColumnFormula>
    </tableColumn>
    <tableColumn id="8" xr3:uid="{00000000-0010-0000-0100-000008000000}" name="Junio" totalsRowFunction="sum" dataDxfId="54" totalsRowDxfId="40">
      <calculatedColumnFormula>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"&amp;ResumenDeGastosMensuales[[#Headers],[Enero]]&amp;_YEAR),Otros[[Fecha de solicitud del cheque ]],"&lt;="&amp;I$4)</calculatedColumnFormula>
    </tableColumn>
    <tableColumn id="9" xr3:uid="{00000000-0010-0000-0100-000009000000}" name="Julio" totalsRowFunction="sum" dataDxfId="53" totalsRowDxfId="39">
      <calculatedColumnFormula>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"&amp;ResumenDeGastosMensuales[[#Headers],[Enero]]&amp;_YEAR),Otros[[Fecha de solicitud del cheque ]],"&lt;="&amp;J$4)</calculatedColumnFormula>
    </tableColumn>
    <tableColumn id="10" xr3:uid="{00000000-0010-0000-0100-00000A000000}" name="Agosto" totalsRowFunction="sum" dataDxfId="52" totalsRowDxfId="38">
      <calculatedColumnFormula>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"&amp;ResumenDeGastosMensuales[[#Headers],[Enero]]&amp;_YEAR),Otros[[Fecha de solicitud del cheque ]],"&lt;="&amp;K$4)</calculatedColumnFormula>
    </tableColumn>
    <tableColumn id="11" xr3:uid="{00000000-0010-0000-0100-00000B000000}" name="Septiembre" totalsRowFunction="sum" dataDxfId="51" totalsRowDxfId="37">
      <calculatedColumnFormula>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"&amp;ResumenDeGastosMensuales[[#Headers],[Enero]]&amp;_YEAR),Otros[[Fecha de solicitud del cheque ]],"&lt;="&amp;L$4)</calculatedColumnFormula>
    </tableColumn>
    <tableColumn id="12" xr3:uid="{00000000-0010-0000-0100-00000C000000}" name="Octubre" totalsRowFunction="sum" dataDxfId="50" totalsRowDxfId="36">
      <calculatedColumnFormula>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"&amp;ResumenDeGastosMensuales[[#Headers],[Enero]]&amp;_YEAR),Otros[[Fecha de solicitud del cheque ]],"&lt;="&amp;M$4)</calculatedColumnFormula>
    </tableColumn>
    <tableColumn id="13" xr3:uid="{00000000-0010-0000-0100-00000D000000}" name="Noviembre" totalsRowFunction="sum" dataDxfId="49" totalsRowDxfId="35">
      <calculatedColumnFormula>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"&amp;ResumenDeGastosMensuales[[#Headers],[Enero]]&amp;_YEAR),Otros[[Fecha de solicitud del cheque ]],"&lt;="&amp;N$4)</calculatedColumnFormula>
    </tableColumn>
    <tableColumn id="14" xr3:uid="{00000000-0010-0000-0100-00000E000000}" name="Diciembre" totalsRowFunction="sum" dataDxfId="48" totalsRowDxfId="34">
      <calculatedColumnFormula>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"&amp;ResumenDeGastosMensuales[[#Headers],[Enero]]&amp;_YEAR),Otros[[Fecha de solicitud del cheque ]],"&lt;="&amp;O$4)</calculatedColumnFormula>
    </tableColumn>
    <tableColumn id="15" xr3:uid="{00000000-0010-0000-0100-00000F000000}" name="Total" totalsRowFunction="sum" dataDxfId="109" totalsRowDxfId="33">
      <calculatedColumnFormula>SUM(ResumenDeGastosMensuales[[#This Row],[Enero]:[Diciembre]])</calculatedColumnFormula>
    </tableColumn>
    <tableColumn id="16" xr3:uid="{00000000-0010-0000-0100-000010000000}" name=" " dataDxfId="108" totalsRowDxfId="32"/>
  </tableColumns>
  <tableStyleInfo name="Resumen De Gastos Mensuales" showFirstColumn="0" showLastColumn="0" showRowStripes="1" showColumnStripes="0"/>
  <extLst>
    <ext xmlns:x14="http://schemas.microsoft.com/office/spreadsheetml/2009/9/main" uri="{504A1905-F514-4f6f-8877-14C23A59335A}">
      <x14:table altTextSummary="Escriba el código de contabilidad y el título de la cuenta en esta tabla. La cantidad de cada mes y los totales se calculan automáticamen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astosDetallados" displayName="GastosDetallados" ref="B4:J6" headerRowDxfId="107" dataDxfId="105" headerRowBorderDxfId="106" tableBorderDxfId="104" totalsRowBorderDxfId="103">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Código de contabilidad general" totalsRowLabel="Total" dataDxfId="102" totalsRowDxfId="101" dataCellStyle="Millares"/>
    <tableColumn id="2" xr3:uid="{00000000-0010-0000-0200-000002000000}" name="Fecha de la factura" dataDxfId="100" totalsRowDxfId="99" dataCellStyle="Fecha"/>
    <tableColumn id="3" xr3:uid="{00000000-0010-0000-0200-000003000000}" name="N.º de factura" dataDxfId="98" totalsRowDxfId="97" dataCellStyle="Millares"/>
    <tableColumn id="4" xr3:uid="{00000000-0010-0000-0200-000004000000}" name="Solicitado por" dataDxfId="96" totalsRowDxfId="95"/>
    <tableColumn id="5" xr3:uid="{00000000-0010-0000-0200-000005000000}" name="Importe del cheque" dataDxfId="94" totalsRowDxfId="93" dataCellStyle="Moneda [0]"/>
    <tableColumn id="6" xr3:uid="{00000000-0010-0000-0200-000006000000}" name="Beneficiario" dataDxfId="92" totalsRowDxfId="91"/>
    <tableColumn id="7" xr3:uid="{00000000-0010-0000-0200-000007000000}" name="Uso cheque" dataDxfId="90" totalsRowDxfId="89"/>
    <tableColumn id="8" xr3:uid="{00000000-0010-0000-0200-000008000000}" name="Método de distribución" dataDxfId="88" totalsRowDxfId="87"/>
    <tableColumn id="9" xr3:uid="{00000000-0010-0000-0200-000009000000}" name="Fecha del archivo" totalsRowFunction="count" dataDxfId="86" totalsRowDxfId="85" dataCellStyle="Fecha"/>
  </tableColumns>
  <tableStyleInfo name="Gastos Detallados" showFirstColumn="0" showLastColumn="0" showRowStripes="0"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Otros" displayName="Otros" ref="B4:L6" headerRowDxfId="84" dataDxfId="82" headerRowBorderDxfId="83">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Código de contabilidad general" totalsRowLabel="Total" dataDxfId="81" totalsRowDxfId="80" dataCellStyle="Millares"/>
    <tableColumn id="2" xr3:uid="{00000000-0010-0000-0300-000002000000}" name="Fecha de solicitud del cheque " dataDxfId="79" totalsRowDxfId="78" dataCellStyle="Fecha"/>
    <tableColumn id="3" xr3:uid="{00000000-0010-0000-0300-000003000000}" name="Solicitado por" dataDxfId="77" totalsRowDxfId="76"/>
    <tableColumn id="4" xr3:uid="{00000000-0010-0000-0300-000004000000}" name="Importe del cheque" dataDxfId="75" totalsRowDxfId="74" dataCellStyle="Moneda [0]"/>
    <tableColumn id="5" xr3:uid="{00000000-0010-0000-0300-000005000000}" name="Contribución año anterior" dataDxfId="73" totalsRowDxfId="72" dataCellStyle="Moneda [0]"/>
    <tableColumn id="6" xr3:uid="{00000000-0010-0000-0300-000006000000}" name="Beneficiario" dataDxfId="71" totalsRowDxfId="70"/>
    <tableColumn id="7" xr3:uid="{00000000-0010-0000-0300-000007000000}" name="Usado para" dataDxfId="69" totalsRowDxfId="68"/>
    <tableColumn id="8" xr3:uid="{00000000-0010-0000-0300-000008000000}" name="Aprobado por" dataDxfId="67" totalsRowDxfId="66"/>
    <tableColumn id="9" xr3:uid="{00000000-0010-0000-0300-000009000000}" name="Categoría" dataDxfId="65" totalsRowDxfId="64"/>
    <tableColumn id="10" xr3:uid="{00000000-0010-0000-0300-00000A000000}" name="Método de distribución" dataDxfId="63" totalsRowDxfId="62"/>
    <tableColumn id="11" xr3:uid="{00000000-0010-0000-0300-00000B000000}" name="Fecha del archivo" totalsRowFunction="count" dataDxfId="61" totalsRowDxfId="60" dataCellStyle="Fecha"/>
  </tableColumns>
  <tableStyleInfo name="Beneficencia Y Patrocinios" showFirstColumn="0" showLastColumn="0" showRowStripes="0" showColumnStripes="0"/>
  <extLst>
    <ext xmlns:x14="http://schemas.microsoft.com/office/spreadsheetml/2009/9/main" uri="{504A1905-F514-4f6f-8877-14C23A59335A}">
      <x14:table altTextSummary="Escriba el código de contabilidad, fecha en que se inició la solicitud, nombres de solicitante y beneficiario, cantidad del cheque, uso, contribución del año anterior, método de distribución y fecha del archivo en esta tabla"/>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G16"/>
  <sheetViews>
    <sheetView showGridLines="0" tabSelected="1" workbookViewId="0"/>
  </sheetViews>
  <sheetFormatPr baseColWidth="10" defaultColWidth="8.75" defaultRowHeight="30" customHeight="1" x14ac:dyDescent="0.35"/>
  <cols>
    <col min="1" max="1" width="2.625" customWidth="1"/>
    <col min="2" max="2" width="20.125" bestFit="1" customWidth="1"/>
    <col min="3" max="3" width="23.5" customWidth="1"/>
    <col min="4" max="5" width="18.125" customWidth="1"/>
    <col min="6" max="6" width="38.375" customWidth="1"/>
    <col min="7" max="7" width="37.75" customWidth="1"/>
    <col min="8" max="8" width="52.625" customWidth="1"/>
  </cols>
  <sheetData>
    <row r="1" spans="2:7" ht="42.6" customHeight="1" x14ac:dyDescent="0.35">
      <c r="B1" s="3"/>
    </row>
    <row r="2" spans="2:7" ht="43.9" customHeight="1" x14ac:dyDescent="0.35">
      <c r="B2" s="68" t="s">
        <v>0</v>
      </c>
      <c r="C2" s="68"/>
      <c r="D2" s="68"/>
      <c r="E2" s="68"/>
      <c r="F2" s="41" t="s">
        <v>18</v>
      </c>
      <c r="G2" s="41">
        <f ca="1">YEAR(TODAY())</f>
        <v>2019</v>
      </c>
    </row>
    <row r="3" spans="2:7" ht="39" customHeight="1" x14ac:dyDescent="0.35">
      <c r="B3" s="61" t="s">
        <v>1</v>
      </c>
      <c r="C3" s="62" t="s">
        <v>3</v>
      </c>
      <c r="D3" s="63" t="s">
        <v>16</v>
      </c>
      <c r="E3" s="63" t="s">
        <v>17</v>
      </c>
      <c r="F3" s="64" t="s">
        <v>19</v>
      </c>
      <c r="G3" s="65" t="s">
        <v>20</v>
      </c>
    </row>
    <row r="4" spans="2:7" ht="39" customHeight="1" x14ac:dyDescent="0.35">
      <c r="B4" s="44">
        <v>1000</v>
      </c>
      <c r="C4" s="45" t="s">
        <v>4</v>
      </c>
      <c r="D4" s="46">
        <f ca="1">SUMIF(ResumenDeGastosMensuales[Código de contabilidad general],YearToDateTable[[#This Row],[Código de contabilidad general]],ResumenDeGastosMensuales[Total])</f>
        <v>0</v>
      </c>
      <c r="E4" s="46">
        <v>100000</v>
      </c>
      <c r="F4" s="47">
        <f ca="1">IF(YearToDateTable[[#This Row],[Presupuesto]]="","",YearToDateTable[[#This Row],[Presupuesto]]-YearToDateTable[[#This Row],[Real]])</f>
        <v>100000</v>
      </c>
      <c r="G4" s="48">
        <f ca="1">IFERROR(YearToDateTable[[#This Row],[RESTANTES EN € ]]/YearToDateTable[[#This Row],[Presupuesto]],"")</f>
        <v>1</v>
      </c>
    </row>
    <row r="5" spans="2:7" ht="39" customHeight="1" x14ac:dyDescent="0.35">
      <c r="B5" s="49">
        <v>2000</v>
      </c>
      <c r="C5" s="50" t="s">
        <v>5</v>
      </c>
      <c r="D5" s="51">
        <f ca="1">SUMIF(ResumenDeGastosMensuales[Código de contabilidad general],YearToDateTable[[#This Row],[Código de contabilidad general]],ResumenDeGastosMensuales[Total])</f>
        <v>0</v>
      </c>
      <c r="E5" s="51">
        <v>100000</v>
      </c>
      <c r="F5" s="52">
        <f ca="1">IF(YearToDateTable[[#This Row],[Presupuesto]]="","",YearToDateTable[[#This Row],[Presupuesto]]-YearToDateTable[[#This Row],[Real]])</f>
        <v>100000</v>
      </c>
      <c r="G5" s="53">
        <f ca="1">IFERROR(YearToDateTable[[#This Row],[RESTANTES EN € ]]/YearToDateTable[[#This Row],[Presupuesto]],"")</f>
        <v>1</v>
      </c>
    </row>
    <row r="6" spans="2:7" ht="39" customHeight="1" x14ac:dyDescent="0.35">
      <c r="B6" s="49">
        <v>3000</v>
      </c>
      <c r="C6" s="50" t="s">
        <v>6</v>
      </c>
      <c r="D6" s="51">
        <f ca="1">SUMIF(ResumenDeGastosMensuales[Código de contabilidad general],YearToDateTable[[#This Row],[Código de contabilidad general]],ResumenDeGastosMensuales[Total])</f>
        <v>0</v>
      </c>
      <c r="E6" s="51">
        <v>100000</v>
      </c>
      <c r="F6" s="52">
        <f ca="1">IF(YearToDateTable[[#This Row],[Presupuesto]]="","",YearToDateTable[[#This Row],[Presupuesto]]-YearToDateTable[[#This Row],[Real]])</f>
        <v>100000</v>
      </c>
      <c r="G6" s="53">
        <f ca="1">IFERROR(YearToDateTable[[#This Row],[RESTANTES EN € ]]/YearToDateTable[[#This Row],[Presupuesto]],"")</f>
        <v>1</v>
      </c>
    </row>
    <row r="7" spans="2:7" ht="39" customHeight="1" x14ac:dyDescent="0.35">
      <c r="B7" s="49">
        <v>4000</v>
      </c>
      <c r="C7" s="50" t="s">
        <v>7</v>
      </c>
      <c r="D7" s="51">
        <f ca="1">SUMIF(ResumenDeGastosMensuales[Código de contabilidad general],YearToDateTable[[#This Row],[Código de contabilidad general]],ResumenDeGastosMensuales[Total])</f>
        <v>0</v>
      </c>
      <c r="E7" s="51">
        <v>100000</v>
      </c>
      <c r="F7" s="52">
        <f ca="1">IF(YearToDateTable[[#This Row],[Presupuesto]]="","",YearToDateTable[[#This Row],[Presupuesto]]-YearToDateTable[[#This Row],[Real]])</f>
        <v>100000</v>
      </c>
      <c r="G7" s="53">
        <f ca="1">IFERROR(YearToDateTable[[#This Row],[RESTANTES EN € ]]/YearToDateTable[[#This Row],[Presupuesto]],"")</f>
        <v>1</v>
      </c>
    </row>
    <row r="8" spans="2:7" ht="39" customHeight="1" x14ac:dyDescent="0.35">
      <c r="B8" s="49">
        <v>5000</v>
      </c>
      <c r="C8" s="50" t="s">
        <v>8</v>
      </c>
      <c r="D8" s="51">
        <f ca="1">SUMIF(ResumenDeGastosMensuales[Código de contabilidad general],YearToDateTable[[#This Row],[Código de contabilidad general]],ResumenDeGastosMensuales[Total])</f>
        <v>0</v>
      </c>
      <c r="E8" s="51">
        <v>50000</v>
      </c>
      <c r="F8" s="52">
        <f ca="1">IF(YearToDateTable[[#This Row],[Presupuesto]]="","",YearToDateTable[[#This Row],[Presupuesto]]-YearToDateTable[[#This Row],[Real]])</f>
        <v>50000</v>
      </c>
      <c r="G8" s="53">
        <f ca="1">IFERROR(YearToDateTable[[#This Row],[RESTANTES EN € ]]/YearToDateTable[[#This Row],[Presupuesto]],"")</f>
        <v>1</v>
      </c>
    </row>
    <row r="9" spans="2:7" ht="39" customHeight="1" x14ac:dyDescent="0.35">
      <c r="B9" s="49">
        <v>6000</v>
      </c>
      <c r="C9" s="50" t="s">
        <v>9</v>
      </c>
      <c r="D9" s="51">
        <f ca="1">SUMIF(ResumenDeGastosMensuales[Código de contabilidad general],YearToDateTable[[#This Row],[Código de contabilidad general]],ResumenDeGastosMensuales[Total])</f>
        <v>0</v>
      </c>
      <c r="E9" s="51">
        <v>25000</v>
      </c>
      <c r="F9" s="52">
        <f ca="1">IF(YearToDateTable[[#This Row],[Presupuesto]]="","",YearToDateTable[[#This Row],[Presupuesto]]-YearToDateTable[[#This Row],[Real]])</f>
        <v>25000</v>
      </c>
      <c r="G9" s="53">
        <f ca="1">IFERROR(YearToDateTable[[#This Row],[RESTANTES EN € ]]/YearToDateTable[[#This Row],[Presupuesto]],"")</f>
        <v>1</v>
      </c>
    </row>
    <row r="10" spans="2:7" ht="39" customHeight="1" x14ac:dyDescent="0.35">
      <c r="B10" s="49">
        <v>7000</v>
      </c>
      <c r="C10" s="50" t="s">
        <v>10</v>
      </c>
      <c r="D10" s="51">
        <f ca="1">SUMIF(ResumenDeGastosMensuales[Código de contabilidad general],YearToDateTable[[#This Row],[Código de contabilidad general]],ResumenDeGastosMensuales[Total])</f>
        <v>0</v>
      </c>
      <c r="E10" s="51">
        <v>75000</v>
      </c>
      <c r="F10" s="52">
        <f ca="1">IF(YearToDateTable[[#This Row],[Presupuesto]]="","",YearToDateTable[[#This Row],[Presupuesto]]-YearToDateTable[[#This Row],[Real]])</f>
        <v>75000</v>
      </c>
      <c r="G10" s="53">
        <f ca="1">IFERROR(YearToDateTable[[#This Row],[RESTANTES EN € ]]/YearToDateTable[[#This Row],[Presupuesto]],"")</f>
        <v>1</v>
      </c>
    </row>
    <row r="11" spans="2:7" ht="39" customHeight="1" x14ac:dyDescent="0.35">
      <c r="B11" s="49">
        <v>8000</v>
      </c>
      <c r="C11" s="50" t="s">
        <v>11</v>
      </c>
      <c r="D11" s="51">
        <f ca="1">SUMIF(ResumenDeGastosMensuales[Código de contabilidad general],YearToDateTable[[#This Row],[Código de contabilidad general]],ResumenDeGastosMensuales[Total])</f>
        <v>0</v>
      </c>
      <c r="E11" s="51">
        <v>65000</v>
      </c>
      <c r="F11" s="52">
        <f ca="1">IF(YearToDateTable[[#This Row],[Presupuesto]]="","",YearToDateTable[[#This Row],[Presupuesto]]-YearToDateTable[[#This Row],[Real]])</f>
        <v>65000</v>
      </c>
      <c r="G11" s="53">
        <f ca="1">IFERROR(YearToDateTable[[#This Row],[RESTANTES EN € ]]/YearToDateTable[[#This Row],[Presupuesto]],"")</f>
        <v>1</v>
      </c>
    </row>
    <row r="12" spans="2:7" ht="39" customHeight="1" x14ac:dyDescent="0.35">
      <c r="B12" s="49">
        <v>9000</v>
      </c>
      <c r="C12" s="50" t="s">
        <v>12</v>
      </c>
      <c r="D12" s="51">
        <f ca="1">SUMIF(ResumenDeGastosMensuales[Código de contabilidad general],YearToDateTable[[#This Row],[Código de contabilidad general]],ResumenDeGastosMensuales[Total])</f>
        <v>0</v>
      </c>
      <c r="E12" s="51">
        <v>125000</v>
      </c>
      <c r="F12" s="52">
        <f ca="1">IF(YearToDateTable[[#This Row],[Presupuesto]]="","",YearToDateTable[[#This Row],[Presupuesto]]-YearToDateTable[[#This Row],[Real]])</f>
        <v>125000</v>
      </c>
      <c r="G12" s="53">
        <f ca="1">IFERROR(YearToDateTable[[#This Row],[RESTANTES EN € ]]/YearToDateTable[[#This Row],[Presupuesto]],"")</f>
        <v>1</v>
      </c>
    </row>
    <row r="13" spans="2:7" ht="39" customHeight="1" x14ac:dyDescent="0.35">
      <c r="B13" s="49">
        <v>10000</v>
      </c>
      <c r="C13" s="50" t="s">
        <v>13</v>
      </c>
      <c r="D13" s="51">
        <f ca="1">SUMIF(ResumenDeGastosMensuales[Código de contabilidad general],YearToDateTable[[#This Row],[Código de contabilidad general]],ResumenDeGastosMensuales[Total])</f>
        <v>0</v>
      </c>
      <c r="E13" s="51">
        <v>100000</v>
      </c>
      <c r="F13" s="52">
        <f ca="1">IF(YearToDateTable[[#This Row],[Presupuesto]]="","",YearToDateTable[[#This Row],[Presupuesto]]-YearToDateTable[[#This Row],[Real]])</f>
        <v>100000</v>
      </c>
      <c r="G13" s="53">
        <f ca="1">IFERROR(YearToDateTable[[#This Row],[RESTANTES EN € ]]/YearToDateTable[[#This Row],[Presupuesto]],"")</f>
        <v>1</v>
      </c>
    </row>
    <row r="14" spans="2:7" ht="39" customHeight="1" x14ac:dyDescent="0.35">
      <c r="B14" s="49">
        <v>11000</v>
      </c>
      <c r="C14" s="50" t="s">
        <v>14</v>
      </c>
      <c r="D14" s="51">
        <f ca="1">SUMIF(ResumenDeGastosMensuales[Código de contabilidad general],YearToDateTable[[#This Row],[Código de contabilidad general]],ResumenDeGastosMensuales[Total])</f>
        <v>0</v>
      </c>
      <c r="E14" s="51">
        <v>250000</v>
      </c>
      <c r="F14" s="52">
        <f ca="1">IF(YearToDateTable[[#This Row],[Presupuesto]]="","",YearToDateTable[[#This Row],[Presupuesto]]-YearToDateTable[[#This Row],[Real]])</f>
        <v>250000</v>
      </c>
      <c r="G14" s="53">
        <f ca="1">IFERROR(YearToDateTable[[#This Row],[RESTANTES EN € ]]/YearToDateTable[[#This Row],[Presupuesto]],"")</f>
        <v>1</v>
      </c>
    </row>
    <row r="15" spans="2:7" ht="39" customHeight="1" x14ac:dyDescent="0.35">
      <c r="B15" s="54">
        <v>12000</v>
      </c>
      <c r="C15" s="55" t="s">
        <v>15</v>
      </c>
      <c r="D15" s="56">
        <f ca="1">SUMIF(ResumenDeGastosMensuales[Código de contabilidad general],YearToDateTable[[#This Row],[Código de contabilidad general]],ResumenDeGastosMensuales[Total])</f>
        <v>0</v>
      </c>
      <c r="E15" s="56">
        <v>50000</v>
      </c>
      <c r="F15" s="57">
        <f ca="1">IF(YearToDateTable[[#This Row],[Presupuesto]]="","",YearToDateTable[[#This Row],[Presupuesto]]-YearToDateTable[[#This Row],[Real]])</f>
        <v>50000</v>
      </c>
      <c r="G15" s="58">
        <f ca="1">IFERROR(YearToDateTable[[#This Row],[RESTANTES EN € ]]/YearToDateTable[[#This Row],[Presupuesto]],"")</f>
        <v>1</v>
      </c>
    </row>
    <row r="16" spans="2:7" ht="39" customHeight="1" x14ac:dyDescent="0.35">
      <c r="B16" s="59" t="s">
        <v>2</v>
      </c>
      <c r="C16" s="59"/>
      <c r="D16" s="66">
        <f ca="1">SUBTOTAL(109,YearToDateTable[Real])</f>
        <v>0</v>
      </c>
      <c r="E16" s="66">
        <f>SUBTOTAL(109,YearToDateTable[Presupuesto])</f>
        <v>1140000</v>
      </c>
      <c r="F16" s="66">
        <f ca="1">SUBTOTAL(109,YearToDateTable[[RESTANTES EN € ]])</f>
        <v>1140000</v>
      </c>
      <c r="G16" s="60">
        <f ca="1">YearToDateTable[[#Totals],[RESTANTES EN € ]]/YearToDateTable[[#Totals],[Presupuesto]]</f>
        <v>1</v>
      </c>
    </row>
  </sheetData>
  <mergeCells count="1">
    <mergeCell ref="B2:E2"/>
  </mergeCells>
  <conditionalFormatting sqref="F4:F15">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Cree una contabilidad general con comparación de presupuestos en este libro. Escriba los detalles en la tabla Año actual en esta hoja de cálculo. El vínculo de navegación está en la celda B1" sqref="A1" xr:uid="{00000000-0002-0000-0000-000000000000}"/>
    <dataValidation allowBlank="1" showInputMessage="1" showErrorMessage="1" prompt="El título de esta hoja de cálculo se encuentra en esta celda. Escriba el año en la celda G2" sqref="B2:E2" xr:uid="{00000000-0002-0000-0000-000001000000}"/>
    <dataValidation allowBlank="1" showInputMessage="1" showErrorMessage="1" prompt="Escriba el año en la celda a la derecha" sqref="F2" xr:uid="{00000000-0002-0000-0000-000002000000}"/>
    <dataValidation allowBlank="1" showInputMessage="1" showErrorMessage="1" prompt="Escriba el año en esta celda" sqref="G2" xr:uid="{00000000-0002-0000-0000-000003000000}"/>
    <dataValidation allowBlank="1" showInputMessage="1" showErrorMessage="1" prompt="Escriba el código de contabilidad en esta columna bajo este encabezado" sqref="B3" xr:uid="{00000000-0002-0000-0000-000004000000}"/>
    <dataValidation allowBlank="1" showInputMessage="1" showErrorMessage="1" prompt="Escriba el título de cuenta en esta columna bajo este encabezado" sqref="C3" xr:uid="{00000000-0002-0000-0000-000005000000}"/>
    <dataValidation allowBlank="1" showInputMessage="1" showErrorMessage="1" prompt="La cantidad real se calcula automáticamente en esta columna bajo este encabezado" sqref="D3" xr:uid="{00000000-0002-0000-0000-000006000000}"/>
    <dataValidation allowBlank="1" showInputMessage="1" showErrorMessage="1" prompt="Escriba el importe del presupuesto en esta columna bajo este encabezado" sqref="E3" xr:uid="{00000000-0002-0000-0000-000007000000}"/>
    <dataValidation allowBlank="1" showInputMessage="1" showErrorMessage="1" prompt="La barra de datos del importe pendiente se calcula automáticamente en esta columna bajo este encabezado" sqref="F3" xr:uid="{00000000-0002-0000-0000-000008000000}"/>
    <dataValidation allowBlank="1" showInputMessage="1" showErrorMessage="1" prompt="El porcentaje restante se calcula automáticamente en esta columna bajo este encabezado" sqref="G3" xr:uid="{00000000-0002-0000-0000-000009000000}"/>
    <dataValidation allowBlank="1" showErrorMessage="1" sqref="B1" xr:uid="{00000000-0002-0000-0000-00000A000000}"/>
  </dataValidations>
  <printOptions horizontalCentered="1"/>
  <pageMargins left="0.4" right="0.4" top="0.4" bottom="0.6" header="0.3" footer="0.3"/>
  <pageSetup paperSize="9" scale="64"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Q18"/>
  <sheetViews>
    <sheetView showGridLines="0" zoomScaleNormal="100" workbookViewId="0"/>
  </sheetViews>
  <sheetFormatPr baseColWidth="10" defaultColWidth="8.75" defaultRowHeight="30" customHeight="1" x14ac:dyDescent="0.35"/>
  <cols>
    <col min="1" max="1" width="2.625" customWidth="1"/>
    <col min="2" max="2" width="21" customWidth="1"/>
    <col min="3" max="3" width="19" customWidth="1"/>
    <col min="4" max="16" width="13" customWidth="1"/>
  </cols>
  <sheetData>
    <row r="1" spans="2:17" ht="43.15" customHeight="1" x14ac:dyDescent="0.35"/>
    <row r="2" spans="2:17" ht="153" customHeight="1" x14ac:dyDescent="0.35">
      <c r="B2" s="69" t="s">
        <v>21</v>
      </c>
      <c r="C2" s="70"/>
      <c r="D2" s="70"/>
      <c r="E2" s="70"/>
      <c r="F2" s="70"/>
      <c r="G2" s="70"/>
      <c r="H2" s="70"/>
      <c r="I2" s="70"/>
      <c r="J2" s="70"/>
      <c r="K2" s="70"/>
      <c r="L2" s="70"/>
      <c r="M2" s="70"/>
      <c r="N2" s="70"/>
      <c r="O2" s="70"/>
      <c r="P2" s="70"/>
      <c r="Q2" s="70"/>
    </row>
    <row r="3" spans="2:17" ht="37.15" customHeight="1" x14ac:dyDescent="0.35">
      <c r="B3" s="4" t="s">
        <v>22</v>
      </c>
      <c r="D3" s="1">
        <f ca="1">DATEVALUE("1-ENE"&amp;_YEAR)</f>
        <v>43466</v>
      </c>
      <c r="E3" s="1">
        <f ca="1">DATEVALUE("1-FEB"&amp;_YEAR)</f>
        <v>43497</v>
      </c>
      <c r="F3" s="1">
        <f ca="1">DATEVALUE("1-MAR"&amp;_YEAR)</f>
        <v>43525</v>
      </c>
      <c r="G3" s="1">
        <f ca="1">DATEVALUE("1-ABR"&amp;_YEAR)</f>
        <v>43556</v>
      </c>
      <c r="H3" s="1">
        <f ca="1">DATEVALUE("1-MAY"&amp;_YEAR)</f>
        <v>43586</v>
      </c>
      <c r="I3" s="1">
        <f ca="1">DATEVALUE("1-JUN"&amp;_YEAR)</f>
        <v>43617</v>
      </c>
      <c r="J3" s="1">
        <f ca="1">DATEVALUE("1-JUL"&amp;_YEAR)</f>
        <v>43647</v>
      </c>
      <c r="K3" s="1">
        <f ca="1">DATEVALUE("1-AGO"&amp;_YEAR)</f>
        <v>43678</v>
      </c>
      <c r="L3" s="1">
        <f ca="1">DATEVALUE("1-SEP"&amp;_YEAR)</f>
        <v>43709</v>
      </c>
      <c r="M3" s="1">
        <f ca="1">DATEVALUE("1-OCT"&amp;_YEAR)</f>
        <v>43739</v>
      </c>
      <c r="N3" s="1">
        <f ca="1">DATEVALUE("1-NOV"&amp;_YEAR)</f>
        <v>43770</v>
      </c>
      <c r="O3" s="1">
        <f ca="1">DATEVALUE("1-DIC"&amp;_YEAR)</f>
        <v>43800</v>
      </c>
    </row>
    <row r="4" spans="2:17" ht="37.5" customHeight="1" x14ac:dyDescent="0.35">
      <c r="B4" s="4"/>
      <c r="D4" s="1">
        <f ca="1">EOMONTH(D3,0)</f>
        <v>43496</v>
      </c>
      <c r="E4" s="1">
        <f ca="1">EOMONTH(E3,0)</f>
        <v>43524</v>
      </c>
      <c r="F4" s="1">
        <f ca="1">EOMONTH(F3,0)</f>
        <v>43555</v>
      </c>
      <c r="G4" s="1">
        <f ca="1">EOMONTH(G3,0)</f>
        <v>43585</v>
      </c>
      <c r="H4" s="1">
        <f ca="1">EOMONTH(H3,0)</f>
        <v>43616</v>
      </c>
      <c r="I4" s="1">
        <f t="shared" ref="I4:O4" ca="1" si="0">EOMONTH(I3,0)</f>
        <v>43646</v>
      </c>
      <c r="J4" s="1">
        <f t="shared" ca="1" si="0"/>
        <v>43677</v>
      </c>
      <c r="K4" s="1">
        <f t="shared" ca="1" si="0"/>
        <v>43708</v>
      </c>
      <c r="L4" s="1">
        <f t="shared" ca="1" si="0"/>
        <v>43738</v>
      </c>
      <c r="M4" s="1">
        <f t="shared" ca="1" si="0"/>
        <v>43769</v>
      </c>
      <c r="N4" s="1">
        <f t="shared" ca="1" si="0"/>
        <v>43799</v>
      </c>
      <c r="O4" s="1">
        <f t="shared" ca="1" si="0"/>
        <v>43830</v>
      </c>
    </row>
    <row r="5" spans="2:17" ht="48" customHeight="1" x14ac:dyDescent="0.35">
      <c r="B5" s="29" t="s">
        <v>1</v>
      </c>
      <c r="C5" s="30" t="s">
        <v>3</v>
      </c>
      <c r="D5" s="30" t="s">
        <v>23</v>
      </c>
      <c r="E5" s="30" t="s">
        <v>24</v>
      </c>
      <c r="F5" s="30" t="s">
        <v>25</v>
      </c>
      <c r="G5" s="30" t="s">
        <v>26</v>
      </c>
      <c r="H5" s="30" t="s">
        <v>27</v>
      </c>
      <c r="I5" s="30" t="s">
        <v>28</v>
      </c>
      <c r="J5" s="30" t="s">
        <v>29</v>
      </c>
      <c r="K5" s="30" t="s">
        <v>30</v>
      </c>
      <c r="L5" s="30" t="s">
        <v>31</v>
      </c>
      <c r="M5" s="30" t="s">
        <v>32</v>
      </c>
      <c r="N5" s="30" t="s">
        <v>33</v>
      </c>
      <c r="O5" s="30" t="s">
        <v>34</v>
      </c>
      <c r="P5" s="30" t="s">
        <v>2</v>
      </c>
      <c r="Q5" s="43" t="s">
        <v>35</v>
      </c>
    </row>
    <row r="6" spans="2:17" ht="48" customHeight="1" x14ac:dyDescent="0.35">
      <c r="B6" s="13">
        <v>1000</v>
      </c>
      <c r="C6" s="14" t="s">
        <v>4</v>
      </c>
      <c r="D6" s="15">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"&amp;ResumenDeGastosMensuales[[#Headers],[Enero]]&amp;_YEAR),Otros[[Fecha de solicitud del cheque ]],"&lt;="&amp;D$4)</f>
        <v>0</v>
      </c>
      <c r="E6" s="15">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"&amp;ResumenDeGastosMensuales[[#Headers],[Enero]]&amp;_YEAR),Otros[[Fecha de solicitud del cheque ]],"&lt;="&amp;E$4)</f>
        <v>0</v>
      </c>
      <c r="F6" s="15">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"&amp;ResumenDeGastosMensuales[[#Headers],[Enero]]&amp;_YEAR),Otros[[Fecha de solicitud del cheque ]],"&lt;="&amp;F$4)</f>
        <v>0</v>
      </c>
      <c r="G6" s="15">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"&amp;ResumenDeGastosMensuales[[#Headers],[Enero]]&amp;_YEAR),Otros[[Fecha de solicitud del cheque ]],"&lt;="&amp;G$4)</f>
        <v>0</v>
      </c>
      <c r="H6" s="15">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"&amp;ResumenDeGastosMensuales[[#Headers],[Enero]]&amp;_YEAR),Otros[[Fecha de solicitud del cheque ]],"&lt;="&amp;H$4)</f>
        <v>0</v>
      </c>
      <c r="I6" s="15">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"&amp;ResumenDeGastosMensuales[[#Headers],[Enero]]&amp;_YEAR),Otros[[Fecha de solicitud del cheque ]],"&lt;="&amp;I$4)</f>
        <v>0</v>
      </c>
      <c r="J6" s="15">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"&amp;ResumenDeGastosMensuales[[#Headers],[Enero]]&amp;_YEAR),Otros[[Fecha de solicitud del cheque ]],"&lt;="&amp;J$4)</f>
        <v>0</v>
      </c>
      <c r="K6" s="15">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"&amp;ResumenDeGastosMensuales[[#Headers],[Enero]]&amp;_YEAR),Otros[[Fecha de solicitud del cheque ]],"&lt;="&amp;K$4)</f>
        <v>0</v>
      </c>
      <c r="L6" s="15">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"&amp;ResumenDeGastosMensuales[[#Headers],[Enero]]&amp;_YEAR),Otros[[Fecha de solicitud del cheque ]],"&lt;="&amp;L$4)</f>
        <v>0</v>
      </c>
      <c r="M6" s="15">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"&amp;ResumenDeGastosMensuales[[#Headers],[Enero]]&amp;_YEAR),Otros[[Fecha de solicitud del cheque ]],"&lt;="&amp;M$4)</f>
        <v>0</v>
      </c>
      <c r="N6" s="15">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"&amp;ResumenDeGastosMensuales[[#Headers],[Enero]]&amp;_YEAR),Otros[[Fecha de solicitud del cheque ]],"&lt;="&amp;N$4)</f>
        <v>0</v>
      </c>
      <c r="O6" s="15">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"&amp;ResumenDeGastosMensuales[[#Headers],[Enero]]&amp;_YEAR),Otros[[Fecha de solicitud del cheque ]],"&lt;="&amp;O$4)</f>
        <v>0</v>
      </c>
      <c r="P6" s="15">
        <f ca="1">SUM(ResumenDeGastosMensuales[[#This Row],[Enero]:[Diciembre]])</f>
        <v>0</v>
      </c>
      <c r="Q6" s="15"/>
    </row>
    <row r="7" spans="2:17" ht="48" hidden="1" customHeight="1" x14ac:dyDescent="0.35">
      <c r="B7" s="5">
        <v>2000</v>
      </c>
      <c r="C7" s="6" t="s">
        <v>5</v>
      </c>
      <c r="D7" s="7">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"&amp;ResumenDeGastosMensuales[[#Headers],[Enero]]&amp;_YEAR),Otros[[Fecha de solicitud del cheque ]],"&lt;="&amp;D$4)</f>
        <v>0</v>
      </c>
      <c r="E7" s="7">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"&amp;ResumenDeGastosMensuales[[#Headers],[Enero]]&amp;_YEAR),Otros[[Fecha de solicitud del cheque ]],"&lt;="&amp;E$4)</f>
        <v>0</v>
      </c>
      <c r="F7" s="7">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"&amp;ResumenDeGastosMensuales[[#Headers],[Enero]]&amp;_YEAR),Otros[[Fecha de solicitud del cheque ]],"&lt;="&amp;F$4)</f>
        <v>0</v>
      </c>
      <c r="G7" s="7">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"&amp;ResumenDeGastosMensuales[[#Headers],[Enero]]&amp;_YEAR),Otros[[Fecha de solicitud del cheque ]],"&lt;="&amp;G$4)</f>
        <v>0</v>
      </c>
      <c r="H7" s="7">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"&amp;ResumenDeGastosMensuales[[#Headers],[Enero]]&amp;_YEAR),Otros[[Fecha de solicitud del cheque ]],"&lt;="&amp;H$4)</f>
        <v>0</v>
      </c>
      <c r="I7" s="7">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"&amp;ResumenDeGastosMensuales[[#Headers],[Enero]]&amp;_YEAR),Otros[[Fecha de solicitud del cheque ]],"&lt;="&amp;I$4)</f>
        <v>0</v>
      </c>
      <c r="J7" s="7">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"&amp;ResumenDeGastosMensuales[[#Headers],[Enero]]&amp;_YEAR),Otros[[Fecha de solicitud del cheque ]],"&lt;="&amp;J$4)</f>
        <v>0</v>
      </c>
      <c r="K7" s="7">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"&amp;ResumenDeGastosMensuales[[#Headers],[Enero]]&amp;_YEAR),Otros[[Fecha de solicitud del cheque ]],"&lt;="&amp;K$4)</f>
        <v>0</v>
      </c>
      <c r="L7" s="7">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"&amp;ResumenDeGastosMensuales[[#Headers],[Enero]]&amp;_YEAR),Otros[[Fecha de solicitud del cheque ]],"&lt;="&amp;L$4)</f>
        <v>0</v>
      </c>
      <c r="M7" s="7">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"&amp;ResumenDeGastosMensuales[[#Headers],[Enero]]&amp;_YEAR),Otros[[Fecha de solicitud del cheque ]],"&lt;="&amp;M$4)</f>
        <v>0</v>
      </c>
      <c r="N7" s="7">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"&amp;ResumenDeGastosMensuales[[#Headers],[Enero]]&amp;_YEAR),Otros[[Fecha de solicitud del cheque ]],"&lt;="&amp;N$4)</f>
        <v>0</v>
      </c>
      <c r="O7" s="7">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"&amp;ResumenDeGastosMensuales[[#Headers],[Enero]]&amp;_YEAR),Otros[[Fecha de solicitud del cheque ]],"&lt;="&amp;O$4)</f>
        <v>0</v>
      </c>
      <c r="P7" s="7">
        <f ca="1">SUM(ResumenDeGastosMensuales[[#This Row],[Enero]:[Diciembre]])</f>
        <v>0</v>
      </c>
      <c r="Q7" s="7"/>
    </row>
    <row r="8" spans="2:17" ht="48" hidden="1" customHeight="1" x14ac:dyDescent="0.35">
      <c r="B8" s="8">
        <v>3000</v>
      </c>
      <c r="C8" s="9" t="s">
        <v>6</v>
      </c>
      <c r="D8" s="10">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"&amp;ResumenDeGastosMensuales[[#Headers],[Enero]]&amp;_YEAR),Otros[[Fecha de solicitud del cheque ]],"&lt;="&amp;D$4)</f>
        <v>0</v>
      </c>
      <c r="E8" s="10">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"&amp;ResumenDeGastosMensuales[[#Headers],[Enero]]&amp;_YEAR),Otros[[Fecha de solicitud del cheque ]],"&lt;="&amp;E$4)</f>
        <v>0</v>
      </c>
      <c r="F8" s="10">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"&amp;ResumenDeGastosMensuales[[#Headers],[Enero]]&amp;_YEAR),Otros[[Fecha de solicitud del cheque ]],"&lt;="&amp;F$4)</f>
        <v>0</v>
      </c>
      <c r="G8" s="10">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"&amp;ResumenDeGastosMensuales[[#Headers],[Enero]]&amp;_YEAR),Otros[[Fecha de solicitud del cheque ]],"&lt;="&amp;G$4)</f>
        <v>0</v>
      </c>
      <c r="H8" s="10">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"&amp;ResumenDeGastosMensuales[[#Headers],[Enero]]&amp;_YEAR),Otros[[Fecha de solicitud del cheque ]],"&lt;="&amp;H$4)</f>
        <v>0</v>
      </c>
      <c r="I8" s="10">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"&amp;ResumenDeGastosMensuales[[#Headers],[Enero]]&amp;_YEAR),Otros[[Fecha de solicitud del cheque ]],"&lt;="&amp;I$4)</f>
        <v>0</v>
      </c>
      <c r="J8" s="10">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"&amp;ResumenDeGastosMensuales[[#Headers],[Enero]]&amp;_YEAR),Otros[[Fecha de solicitud del cheque ]],"&lt;="&amp;J$4)</f>
        <v>0</v>
      </c>
      <c r="K8" s="10">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"&amp;ResumenDeGastosMensuales[[#Headers],[Enero]]&amp;_YEAR),Otros[[Fecha de solicitud del cheque ]],"&lt;="&amp;K$4)</f>
        <v>0</v>
      </c>
      <c r="L8" s="10">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"&amp;ResumenDeGastosMensuales[[#Headers],[Enero]]&amp;_YEAR),Otros[[Fecha de solicitud del cheque ]],"&lt;="&amp;L$4)</f>
        <v>0</v>
      </c>
      <c r="M8" s="10">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"&amp;ResumenDeGastosMensuales[[#Headers],[Enero]]&amp;_YEAR),Otros[[Fecha de solicitud del cheque ]],"&lt;="&amp;M$4)</f>
        <v>0</v>
      </c>
      <c r="N8" s="10">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"&amp;ResumenDeGastosMensuales[[#Headers],[Enero]]&amp;_YEAR),Otros[[Fecha de solicitud del cheque ]],"&lt;="&amp;N$4)</f>
        <v>0</v>
      </c>
      <c r="O8" s="10">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"&amp;ResumenDeGastosMensuales[[#Headers],[Enero]]&amp;_YEAR),Otros[[Fecha de solicitud del cheque ]],"&lt;="&amp;O$4)</f>
        <v>0</v>
      </c>
      <c r="P8" s="10">
        <f ca="1">SUM(ResumenDeGastosMensuales[[#This Row],[Enero]:[Diciembre]])</f>
        <v>0</v>
      </c>
      <c r="Q8" s="10"/>
    </row>
    <row r="9" spans="2:17" ht="48" hidden="1" customHeight="1" x14ac:dyDescent="0.35">
      <c r="B9" s="5">
        <v>4000</v>
      </c>
      <c r="C9" s="6" t="s">
        <v>7</v>
      </c>
      <c r="D9" s="7">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"&amp;ResumenDeGastosMensuales[[#Headers],[Enero]]&amp;_YEAR),Otros[[Fecha de solicitud del cheque ]],"&lt;="&amp;D$4)</f>
        <v>0</v>
      </c>
      <c r="E9" s="7">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"&amp;ResumenDeGastosMensuales[[#Headers],[Enero]]&amp;_YEAR),Otros[[Fecha de solicitud del cheque ]],"&lt;="&amp;E$4)</f>
        <v>0</v>
      </c>
      <c r="F9" s="7">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"&amp;ResumenDeGastosMensuales[[#Headers],[Enero]]&amp;_YEAR),Otros[[Fecha de solicitud del cheque ]],"&lt;="&amp;F$4)</f>
        <v>0</v>
      </c>
      <c r="G9" s="7">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"&amp;ResumenDeGastosMensuales[[#Headers],[Enero]]&amp;_YEAR),Otros[[Fecha de solicitud del cheque ]],"&lt;="&amp;G$4)</f>
        <v>0</v>
      </c>
      <c r="H9" s="7">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"&amp;ResumenDeGastosMensuales[[#Headers],[Enero]]&amp;_YEAR),Otros[[Fecha de solicitud del cheque ]],"&lt;="&amp;H$4)</f>
        <v>0</v>
      </c>
      <c r="I9" s="7">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"&amp;ResumenDeGastosMensuales[[#Headers],[Enero]]&amp;_YEAR),Otros[[Fecha de solicitud del cheque ]],"&lt;="&amp;I$4)</f>
        <v>0</v>
      </c>
      <c r="J9" s="7">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"&amp;ResumenDeGastosMensuales[[#Headers],[Enero]]&amp;_YEAR),Otros[[Fecha de solicitud del cheque ]],"&lt;="&amp;J$4)</f>
        <v>0</v>
      </c>
      <c r="K9" s="7">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"&amp;ResumenDeGastosMensuales[[#Headers],[Enero]]&amp;_YEAR),Otros[[Fecha de solicitud del cheque ]],"&lt;="&amp;K$4)</f>
        <v>0</v>
      </c>
      <c r="L9" s="7">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"&amp;ResumenDeGastosMensuales[[#Headers],[Enero]]&amp;_YEAR),Otros[[Fecha de solicitud del cheque ]],"&lt;="&amp;L$4)</f>
        <v>0</v>
      </c>
      <c r="M9" s="7">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"&amp;ResumenDeGastosMensuales[[#Headers],[Enero]]&amp;_YEAR),Otros[[Fecha de solicitud del cheque ]],"&lt;="&amp;M$4)</f>
        <v>0</v>
      </c>
      <c r="N9" s="7">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"&amp;ResumenDeGastosMensuales[[#Headers],[Enero]]&amp;_YEAR),Otros[[Fecha de solicitud del cheque ]],"&lt;="&amp;N$4)</f>
        <v>0</v>
      </c>
      <c r="O9" s="7">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"&amp;ResumenDeGastosMensuales[[#Headers],[Enero]]&amp;_YEAR),Otros[[Fecha de solicitud del cheque ]],"&lt;="&amp;O$4)</f>
        <v>0</v>
      </c>
      <c r="P9" s="7">
        <f ca="1">SUM(ResumenDeGastosMensuales[[#This Row],[Enero]:[Diciembre]])</f>
        <v>0</v>
      </c>
      <c r="Q9" s="7"/>
    </row>
    <row r="10" spans="2:17" ht="48" hidden="1" customHeight="1" x14ac:dyDescent="0.35">
      <c r="B10" s="8">
        <v>5000</v>
      </c>
      <c r="C10" s="9" t="s">
        <v>8</v>
      </c>
      <c r="D10" s="10">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"&amp;ResumenDeGastosMensuales[[#Headers],[Enero]]&amp;_YEAR),Otros[[Fecha de solicitud del cheque ]],"&lt;="&amp;D$4)</f>
        <v>0</v>
      </c>
      <c r="E10" s="10">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"&amp;ResumenDeGastosMensuales[[#Headers],[Enero]]&amp;_YEAR),Otros[[Fecha de solicitud del cheque ]],"&lt;="&amp;E$4)</f>
        <v>0</v>
      </c>
      <c r="F10" s="10">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"&amp;ResumenDeGastosMensuales[[#Headers],[Enero]]&amp;_YEAR),Otros[[Fecha de solicitud del cheque ]],"&lt;="&amp;F$4)</f>
        <v>0</v>
      </c>
      <c r="G10" s="10">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"&amp;ResumenDeGastosMensuales[[#Headers],[Enero]]&amp;_YEAR),Otros[[Fecha de solicitud del cheque ]],"&lt;="&amp;G$4)</f>
        <v>0</v>
      </c>
      <c r="H10" s="10">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"&amp;ResumenDeGastosMensuales[[#Headers],[Enero]]&amp;_YEAR),Otros[[Fecha de solicitud del cheque ]],"&lt;="&amp;H$4)</f>
        <v>0</v>
      </c>
      <c r="I10" s="10">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"&amp;ResumenDeGastosMensuales[[#Headers],[Enero]]&amp;_YEAR),Otros[[Fecha de solicitud del cheque ]],"&lt;="&amp;I$4)</f>
        <v>0</v>
      </c>
      <c r="J10" s="10">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"&amp;ResumenDeGastosMensuales[[#Headers],[Enero]]&amp;_YEAR),Otros[[Fecha de solicitud del cheque ]],"&lt;="&amp;J$4)</f>
        <v>0</v>
      </c>
      <c r="K10" s="10">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"&amp;ResumenDeGastosMensuales[[#Headers],[Enero]]&amp;_YEAR),Otros[[Fecha de solicitud del cheque ]],"&lt;="&amp;K$4)</f>
        <v>0</v>
      </c>
      <c r="L10" s="10">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"&amp;ResumenDeGastosMensuales[[#Headers],[Enero]]&amp;_YEAR),Otros[[Fecha de solicitud del cheque ]],"&lt;="&amp;L$4)</f>
        <v>0</v>
      </c>
      <c r="M10" s="10">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"&amp;ResumenDeGastosMensuales[[#Headers],[Enero]]&amp;_YEAR),Otros[[Fecha de solicitud del cheque ]],"&lt;="&amp;M$4)</f>
        <v>0</v>
      </c>
      <c r="N10" s="10">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"&amp;ResumenDeGastosMensuales[[#Headers],[Enero]]&amp;_YEAR),Otros[[Fecha de solicitud del cheque ]],"&lt;="&amp;N$4)</f>
        <v>0</v>
      </c>
      <c r="O10" s="10">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"&amp;ResumenDeGastosMensuales[[#Headers],[Enero]]&amp;_YEAR),Otros[[Fecha de solicitud del cheque ]],"&lt;="&amp;O$4)</f>
        <v>0</v>
      </c>
      <c r="P10" s="10">
        <f ca="1">SUM(ResumenDeGastosMensuales[[#This Row],[Enero]:[Diciembre]])</f>
        <v>0</v>
      </c>
      <c r="Q10" s="10"/>
    </row>
    <row r="11" spans="2:17" ht="48" hidden="1" customHeight="1" x14ac:dyDescent="0.35">
      <c r="B11" s="5">
        <v>6000</v>
      </c>
      <c r="C11" s="6" t="s">
        <v>9</v>
      </c>
      <c r="D11" s="7">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"&amp;ResumenDeGastosMensuales[[#Headers],[Enero]]&amp;_YEAR),Otros[[Fecha de solicitud del cheque ]],"&lt;="&amp;D$4)</f>
        <v>0</v>
      </c>
      <c r="E11" s="7">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"&amp;ResumenDeGastosMensuales[[#Headers],[Enero]]&amp;_YEAR),Otros[[Fecha de solicitud del cheque ]],"&lt;="&amp;E$4)</f>
        <v>0</v>
      </c>
      <c r="F11" s="7">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"&amp;ResumenDeGastosMensuales[[#Headers],[Enero]]&amp;_YEAR),Otros[[Fecha de solicitud del cheque ]],"&lt;="&amp;F$4)</f>
        <v>0</v>
      </c>
      <c r="G11" s="7">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"&amp;ResumenDeGastosMensuales[[#Headers],[Enero]]&amp;_YEAR),Otros[[Fecha de solicitud del cheque ]],"&lt;="&amp;G$4)</f>
        <v>0</v>
      </c>
      <c r="H11" s="7">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"&amp;ResumenDeGastosMensuales[[#Headers],[Enero]]&amp;_YEAR),Otros[[Fecha de solicitud del cheque ]],"&lt;="&amp;H$4)</f>
        <v>0</v>
      </c>
      <c r="I11" s="7">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"&amp;ResumenDeGastosMensuales[[#Headers],[Enero]]&amp;_YEAR),Otros[[Fecha de solicitud del cheque ]],"&lt;="&amp;I$4)</f>
        <v>0</v>
      </c>
      <c r="J11" s="7">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"&amp;ResumenDeGastosMensuales[[#Headers],[Enero]]&amp;_YEAR),Otros[[Fecha de solicitud del cheque ]],"&lt;="&amp;J$4)</f>
        <v>0</v>
      </c>
      <c r="K11" s="7">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"&amp;ResumenDeGastosMensuales[[#Headers],[Enero]]&amp;_YEAR),Otros[[Fecha de solicitud del cheque ]],"&lt;="&amp;K$4)</f>
        <v>0</v>
      </c>
      <c r="L11" s="7">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"&amp;ResumenDeGastosMensuales[[#Headers],[Enero]]&amp;_YEAR),Otros[[Fecha de solicitud del cheque ]],"&lt;="&amp;L$4)</f>
        <v>0</v>
      </c>
      <c r="M11" s="7">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"&amp;ResumenDeGastosMensuales[[#Headers],[Enero]]&amp;_YEAR),Otros[[Fecha de solicitud del cheque ]],"&lt;="&amp;M$4)</f>
        <v>0</v>
      </c>
      <c r="N11" s="7">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"&amp;ResumenDeGastosMensuales[[#Headers],[Enero]]&amp;_YEAR),Otros[[Fecha de solicitud del cheque ]],"&lt;="&amp;N$4)</f>
        <v>0</v>
      </c>
      <c r="O11" s="7">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"&amp;ResumenDeGastosMensuales[[#Headers],[Enero]]&amp;_YEAR),Otros[[Fecha de solicitud del cheque ]],"&lt;="&amp;O$4)</f>
        <v>0</v>
      </c>
      <c r="P11" s="7">
        <f ca="1">SUM(ResumenDeGastosMensuales[[#This Row],[Enero]:[Diciembre]])</f>
        <v>0</v>
      </c>
      <c r="Q11" s="7"/>
    </row>
    <row r="12" spans="2:17" ht="48" hidden="1" customHeight="1" x14ac:dyDescent="0.35">
      <c r="B12" s="8">
        <v>7000</v>
      </c>
      <c r="C12" s="9" t="s">
        <v>10</v>
      </c>
      <c r="D12" s="10">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"&amp;ResumenDeGastosMensuales[[#Headers],[Enero]]&amp;_YEAR),Otros[[Fecha de solicitud del cheque ]],"&lt;="&amp;D$4)</f>
        <v>0</v>
      </c>
      <c r="E12" s="10">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"&amp;ResumenDeGastosMensuales[[#Headers],[Enero]]&amp;_YEAR),Otros[[Fecha de solicitud del cheque ]],"&lt;="&amp;E$4)</f>
        <v>0</v>
      </c>
      <c r="F12" s="10">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"&amp;ResumenDeGastosMensuales[[#Headers],[Enero]]&amp;_YEAR),Otros[[Fecha de solicitud del cheque ]],"&lt;="&amp;F$4)</f>
        <v>0</v>
      </c>
      <c r="G12" s="10">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"&amp;ResumenDeGastosMensuales[[#Headers],[Enero]]&amp;_YEAR),Otros[[Fecha de solicitud del cheque ]],"&lt;="&amp;G$4)</f>
        <v>0</v>
      </c>
      <c r="H12" s="10">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"&amp;ResumenDeGastosMensuales[[#Headers],[Enero]]&amp;_YEAR),Otros[[Fecha de solicitud del cheque ]],"&lt;="&amp;H$4)</f>
        <v>0</v>
      </c>
      <c r="I12" s="10">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"&amp;ResumenDeGastosMensuales[[#Headers],[Enero]]&amp;_YEAR),Otros[[Fecha de solicitud del cheque ]],"&lt;="&amp;I$4)</f>
        <v>0</v>
      </c>
      <c r="J12" s="10">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"&amp;ResumenDeGastosMensuales[[#Headers],[Enero]]&amp;_YEAR),Otros[[Fecha de solicitud del cheque ]],"&lt;="&amp;J$4)</f>
        <v>0</v>
      </c>
      <c r="K12" s="10">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"&amp;ResumenDeGastosMensuales[[#Headers],[Enero]]&amp;_YEAR),Otros[[Fecha de solicitud del cheque ]],"&lt;="&amp;K$4)</f>
        <v>0</v>
      </c>
      <c r="L12" s="10">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"&amp;ResumenDeGastosMensuales[[#Headers],[Enero]]&amp;_YEAR),Otros[[Fecha de solicitud del cheque ]],"&lt;="&amp;L$4)</f>
        <v>0</v>
      </c>
      <c r="M12" s="10">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"&amp;ResumenDeGastosMensuales[[#Headers],[Enero]]&amp;_YEAR),Otros[[Fecha de solicitud del cheque ]],"&lt;="&amp;M$4)</f>
        <v>0</v>
      </c>
      <c r="N12" s="10">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"&amp;ResumenDeGastosMensuales[[#Headers],[Enero]]&amp;_YEAR),Otros[[Fecha de solicitud del cheque ]],"&lt;="&amp;N$4)</f>
        <v>0</v>
      </c>
      <c r="O12" s="10">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"&amp;ResumenDeGastosMensuales[[#Headers],[Enero]]&amp;_YEAR),Otros[[Fecha de solicitud del cheque ]],"&lt;="&amp;O$4)</f>
        <v>0</v>
      </c>
      <c r="P12" s="10">
        <f ca="1">SUM(ResumenDeGastosMensuales[[#This Row],[Enero]:[Diciembre]])</f>
        <v>0</v>
      </c>
      <c r="Q12" s="10"/>
    </row>
    <row r="13" spans="2:17" ht="48" hidden="1" customHeight="1" x14ac:dyDescent="0.35">
      <c r="B13" s="5">
        <v>8000</v>
      </c>
      <c r="C13" s="6" t="s">
        <v>11</v>
      </c>
      <c r="D13" s="7">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"&amp;ResumenDeGastosMensuales[[#Headers],[Enero]]&amp;_YEAR),Otros[[Fecha de solicitud del cheque ]],"&lt;="&amp;D$4)</f>
        <v>0</v>
      </c>
      <c r="E13" s="7">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"&amp;ResumenDeGastosMensuales[[#Headers],[Enero]]&amp;_YEAR),Otros[[Fecha de solicitud del cheque ]],"&lt;="&amp;E$4)</f>
        <v>0</v>
      </c>
      <c r="F13" s="7">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"&amp;ResumenDeGastosMensuales[[#Headers],[Enero]]&amp;_YEAR),Otros[[Fecha de solicitud del cheque ]],"&lt;="&amp;F$4)</f>
        <v>0</v>
      </c>
      <c r="G13" s="7">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"&amp;ResumenDeGastosMensuales[[#Headers],[Enero]]&amp;_YEAR),Otros[[Fecha de solicitud del cheque ]],"&lt;="&amp;G$4)</f>
        <v>0</v>
      </c>
      <c r="H13" s="7">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"&amp;ResumenDeGastosMensuales[[#Headers],[Enero]]&amp;_YEAR),Otros[[Fecha de solicitud del cheque ]],"&lt;="&amp;H$4)</f>
        <v>0</v>
      </c>
      <c r="I13" s="7">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"&amp;ResumenDeGastosMensuales[[#Headers],[Enero]]&amp;_YEAR),Otros[[Fecha de solicitud del cheque ]],"&lt;="&amp;I$4)</f>
        <v>0</v>
      </c>
      <c r="J13" s="7">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"&amp;ResumenDeGastosMensuales[[#Headers],[Enero]]&amp;_YEAR),Otros[[Fecha de solicitud del cheque ]],"&lt;="&amp;J$4)</f>
        <v>0</v>
      </c>
      <c r="K13" s="7">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"&amp;ResumenDeGastosMensuales[[#Headers],[Enero]]&amp;_YEAR),Otros[[Fecha de solicitud del cheque ]],"&lt;="&amp;K$4)</f>
        <v>0</v>
      </c>
      <c r="L13" s="7">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"&amp;ResumenDeGastosMensuales[[#Headers],[Enero]]&amp;_YEAR),Otros[[Fecha de solicitud del cheque ]],"&lt;="&amp;L$4)</f>
        <v>0</v>
      </c>
      <c r="M13" s="7">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"&amp;ResumenDeGastosMensuales[[#Headers],[Enero]]&amp;_YEAR),Otros[[Fecha de solicitud del cheque ]],"&lt;="&amp;M$4)</f>
        <v>0</v>
      </c>
      <c r="N13" s="7">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"&amp;ResumenDeGastosMensuales[[#Headers],[Enero]]&amp;_YEAR),Otros[[Fecha de solicitud del cheque ]],"&lt;="&amp;N$4)</f>
        <v>0</v>
      </c>
      <c r="O13" s="7">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"&amp;ResumenDeGastosMensuales[[#Headers],[Enero]]&amp;_YEAR),Otros[[Fecha de solicitud del cheque ]],"&lt;="&amp;O$4)</f>
        <v>0</v>
      </c>
      <c r="P13" s="7">
        <f ca="1">SUM(ResumenDeGastosMensuales[[#This Row],[Enero]:[Diciembre]])</f>
        <v>0</v>
      </c>
      <c r="Q13" s="7"/>
    </row>
    <row r="14" spans="2:17" ht="48" hidden="1" customHeight="1" x14ac:dyDescent="0.35">
      <c r="B14" s="8">
        <v>9000</v>
      </c>
      <c r="C14" s="9" t="s">
        <v>12</v>
      </c>
      <c r="D14" s="10">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"&amp;ResumenDeGastosMensuales[[#Headers],[Enero]]&amp;_YEAR),Otros[[Fecha de solicitud del cheque ]],"&lt;="&amp;D$4)</f>
        <v>0</v>
      </c>
      <c r="E14" s="10">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"&amp;ResumenDeGastosMensuales[[#Headers],[Enero]]&amp;_YEAR),Otros[[Fecha de solicitud del cheque ]],"&lt;="&amp;E$4)</f>
        <v>0</v>
      </c>
      <c r="F14" s="10">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"&amp;ResumenDeGastosMensuales[[#Headers],[Enero]]&amp;_YEAR),Otros[[Fecha de solicitud del cheque ]],"&lt;="&amp;F$4)</f>
        <v>0</v>
      </c>
      <c r="G14" s="10">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"&amp;ResumenDeGastosMensuales[[#Headers],[Enero]]&amp;_YEAR),Otros[[Fecha de solicitud del cheque ]],"&lt;="&amp;G$4)</f>
        <v>0</v>
      </c>
      <c r="H14" s="10">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"&amp;ResumenDeGastosMensuales[[#Headers],[Enero]]&amp;_YEAR),Otros[[Fecha de solicitud del cheque ]],"&lt;="&amp;H$4)</f>
        <v>0</v>
      </c>
      <c r="I14" s="10">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"&amp;ResumenDeGastosMensuales[[#Headers],[Enero]]&amp;_YEAR),Otros[[Fecha de solicitud del cheque ]],"&lt;="&amp;I$4)</f>
        <v>0</v>
      </c>
      <c r="J14" s="10">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"&amp;ResumenDeGastosMensuales[[#Headers],[Enero]]&amp;_YEAR),Otros[[Fecha de solicitud del cheque ]],"&lt;="&amp;J$4)</f>
        <v>0</v>
      </c>
      <c r="K14" s="10">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"&amp;ResumenDeGastosMensuales[[#Headers],[Enero]]&amp;_YEAR),Otros[[Fecha de solicitud del cheque ]],"&lt;="&amp;K$4)</f>
        <v>0</v>
      </c>
      <c r="L14" s="10">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"&amp;ResumenDeGastosMensuales[[#Headers],[Enero]]&amp;_YEAR),Otros[[Fecha de solicitud del cheque ]],"&lt;="&amp;L$4)</f>
        <v>0</v>
      </c>
      <c r="M14" s="10">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"&amp;ResumenDeGastosMensuales[[#Headers],[Enero]]&amp;_YEAR),Otros[[Fecha de solicitud del cheque ]],"&lt;="&amp;M$4)</f>
        <v>0</v>
      </c>
      <c r="N14" s="10">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"&amp;ResumenDeGastosMensuales[[#Headers],[Enero]]&amp;_YEAR),Otros[[Fecha de solicitud del cheque ]],"&lt;="&amp;N$4)</f>
        <v>0</v>
      </c>
      <c r="O14" s="10">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"&amp;ResumenDeGastosMensuales[[#Headers],[Enero]]&amp;_YEAR),Otros[[Fecha de solicitud del cheque ]],"&lt;="&amp;O$4)</f>
        <v>0</v>
      </c>
      <c r="P14" s="10">
        <f ca="1">SUM(ResumenDeGastosMensuales[[#This Row],[Enero]:[Diciembre]])</f>
        <v>0</v>
      </c>
      <c r="Q14" s="10"/>
    </row>
    <row r="15" spans="2:17" ht="48" hidden="1" customHeight="1" x14ac:dyDescent="0.35">
      <c r="B15" s="5">
        <v>10000</v>
      </c>
      <c r="C15" s="6" t="s">
        <v>13</v>
      </c>
      <c r="D15" s="7">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"&amp;ResumenDeGastosMensuales[[#Headers],[Enero]]&amp;_YEAR),Otros[[Fecha de solicitud del cheque ]],"&lt;="&amp;D$4)</f>
        <v>0</v>
      </c>
      <c r="E15" s="7">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"&amp;ResumenDeGastosMensuales[[#Headers],[Enero]]&amp;_YEAR),Otros[[Fecha de solicitud del cheque ]],"&lt;="&amp;E$4)</f>
        <v>0</v>
      </c>
      <c r="F15" s="7">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"&amp;ResumenDeGastosMensuales[[#Headers],[Enero]]&amp;_YEAR),Otros[[Fecha de solicitud del cheque ]],"&lt;="&amp;F$4)</f>
        <v>0</v>
      </c>
      <c r="G15" s="7">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"&amp;ResumenDeGastosMensuales[[#Headers],[Enero]]&amp;_YEAR),Otros[[Fecha de solicitud del cheque ]],"&lt;="&amp;G$4)</f>
        <v>0</v>
      </c>
      <c r="H15" s="7">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"&amp;ResumenDeGastosMensuales[[#Headers],[Enero]]&amp;_YEAR),Otros[[Fecha de solicitud del cheque ]],"&lt;="&amp;H$4)</f>
        <v>0</v>
      </c>
      <c r="I15" s="7">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"&amp;ResumenDeGastosMensuales[[#Headers],[Enero]]&amp;_YEAR),Otros[[Fecha de solicitud del cheque ]],"&lt;="&amp;I$4)</f>
        <v>0</v>
      </c>
      <c r="J15" s="7">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"&amp;ResumenDeGastosMensuales[[#Headers],[Enero]]&amp;_YEAR),Otros[[Fecha de solicitud del cheque ]],"&lt;="&amp;J$4)</f>
        <v>0</v>
      </c>
      <c r="K15" s="7">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"&amp;ResumenDeGastosMensuales[[#Headers],[Enero]]&amp;_YEAR),Otros[[Fecha de solicitud del cheque ]],"&lt;="&amp;K$4)</f>
        <v>0</v>
      </c>
      <c r="L15" s="7">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"&amp;ResumenDeGastosMensuales[[#Headers],[Enero]]&amp;_YEAR),Otros[[Fecha de solicitud del cheque ]],"&lt;="&amp;L$4)</f>
        <v>0</v>
      </c>
      <c r="M15" s="7">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"&amp;ResumenDeGastosMensuales[[#Headers],[Enero]]&amp;_YEAR),Otros[[Fecha de solicitud del cheque ]],"&lt;="&amp;M$4)</f>
        <v>0</v>
      </c>
      <c r="N15" s="7">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"&amp;ResumenDeGastosMensuales[[#Headers],[Enero]]&amp;_YEAR),Otros[[Fecha de solicitud del cheque ]],"&lt;="&amp;N$4)</f>
        <v>0</v>
      </c>
      <c r="O15" s="7">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"&amp;ResumenDeGastosMensuales[[#Headers],[Enero]]&amp;_YEAR),Otros[[Fecha de solicitud del cheque ]],"&lt;="&amp;O$4)</f>
        <v>0</v>
      </c>
      <c r="P15" s="7">
        <f ca="1">SUM(ResumenDeGastosMensuales[[#This Row],[Enero]:[Diciembre]])</f>
        <v>0</v>
      </c>
      <c r="Q15" s="7"/>
    </row>
    <row r="16" spans="2:17" ht="48" hidden="1" customHeight="1" x14ac:dyDescent="0.35">
      <c r="B16" s="8">
        <v>11000</v>
      </c>
      <c r="C16" s="9" t="s">
        <v>14</v>
      </c>
      <c r="D16" s="10">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"&amp;ResumenDeGastosMensuales[[#Headers],[Enero]]&amp;_YEAR),Otros[[Fecha de solicitud del cheque ]],"&lt;="&amp;D$4)</f>
        <v>0</v>
      </c>
      <c r="E16" s="10">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"&amp;ResumenDeGastosMensuales[[#Headers],[Enero]]&amp;_YEAR),Otros[[Fecha de solicitud del cheque ]],"&lt;="&amp;E$4)</f>
        <v>0</v>
      </c>
      <c r="F16" s="10">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"&amp;ResumenDeGastosMensuales[[#Headers],[Enero]]&amp;_YEAR),Otros[[Fecha de solicitud del cheque ]],"&lt;="&amp;F$4)</f>
        <v>0</v>
      </c>
      <c r="G16" s="10">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"&amp;ResumenDeGastosMensuales[[#Headers],[Enero]]&amp;_YEAR),Otros[[Fecha de solicitud del cheque ]],"&lt;="&amp;G$4)</f>
        <v>0</v>
      </c>
      <c r="H16" s="10">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"&amp;ResumenDeGastosMensuales[[#Headers],[Enero]]&amp;_YEAR),Otros[[Fecha de solicitud del cheque ]],"&lt;="&amp;H$4)</f>
        <v>0</v>
      </c>
      <c r="I16" s="10">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"&amp;ResumenDeGastosMensuales[[#Headers],[Enero]]&amp;_YEAR),Otros[[Fecha de solicitud del cheque ]],"&lt;="&amp;I$4)</f>
        <v>0</v>
      </c>
      <c r="J16" s="10">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"&amp;ResumenDeGastosMensuales[[#Headers],[Enero]]&amp;_YEAR),Otros[[Fecha de solicitud del cheque ]],"&lt;="&amp;J$4)</f>
        <v>0</v>
      </c>
      <c r="K16" s="10">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"&amp;ResumenDeGastosMensuales[[#Headers],[Enero]]&amp;_YEAR),Otros[[Fecha de solicitud del cheque ]],"&lt;="&amp;K$4)</f>
        <v>0</v>
      </c>
      <c r="L16" s="10">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"&amp;ResumenDeGastosMensuales[[#Headers],[Enero]]&amp;_YEAR),Otros[[Fecha de solicitud del cheque ]],"&lt;="&amp;L$4)</f>
        <v>0</v>
      </c>
      <c r="M16" s="10">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"&amp;ResumenDeGastosMensuales[[#Headers],[Enero]]&amp;_YEAR),Otros[[Fecha de solicitud del cheque ]],"&lt;="&amp;M$4)</f>
        <v>0</v>
      </c>
      <c r="N16" s="10">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"&amp;ResumenDeGastosMensuales[[#Headers],[Enero]]&amp;_YEAR),Otros[[Fecha de solicitud del cheque ]],"&lt;="&amp;N$4)</f>
        <v>0</v>
      </c>
      <c r="O16" s="10">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"&amp;ResumenDeGastosMensuales[[#Headers],[Enero]]&amp;_YEAR),Otros[[Fecha de solicitud del cheque ]],"&lt;="&amp;O$4)</f>
        <v>0</v>
      </c>
      <c r="P16" s="10">
        <f ca="1">SUM(ResumenDeGastosMensuales[[#This Row],[Enero]:[Diciembre]])</f>
        <v>0</v>
      </c>
      <c r="Q16" s="10"/>
    </row>
    <row r="17" spans="2:17" ht="48" hidden="1" customHeight="1" x14ac:dyDescent="0.35">
      <c r="B17" s="5">
        <v>12000</v>
      </c>
      <c r="C17" s="6" t="s">
        <v>15</v>
      </c>
      <c r="D17" s="7">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"&amp;ResumenDeGastosMensuales[[#Headers],[Enero]]&amp;_YEAR),Otros[[Fecha de solicitud del cheque ]],"&lt;="&amp;D$4)</f>
        <v>0</v>
      </c>
      <c r="E17" s="7">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"&amp;ResumenDeGastosMensuales[[#Headers],[Enero]]&amp;_YEAR),Otros[[Fecha de solicitud del cheque ]],"&lt;="&amp;E$4)</f>
        <v>0</v>
      </c>
      <c r="F17" s="7">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"&amp;ResumenDeGastosMensuales[[#Headers],[Enero]]&amp;_YEAR),Otros[[Fecha de solicitud del cheque ]],"&lt;="&amp;F$4)</f>
        <v>0</v>
      </c>
      <c r="G17" s="7">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"&amp;ResumenDeGastosMensuales[[#Headers],[Enero]]&amp;_YEAR),Otros[[Fecha de solicitud del cheque ]],"&lt;="&amp;G$4)</f>
        <v>0</v>
      </c>
      <c r="H17" s="7">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"&amp;ResumenDeGastosMensuales[[#Headers],[Enero]]&amp;_YEAR),Otros[[Fecha de solicitud del cheque ]],"&lt;="&amp;H$4)</f>
        <v>0</v>
      </c>
      <c r="I17" s="7">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"&amp;ResumenDeGastosMensuales[[#Headers],[Enero]]&amp;_YEAR),Otros[[Fecha de solicitud del cheque ]],"&lt;="&amp;I$4)</f>
        <v>0</v>
      </c>
      <c r="J17" s="7">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"&amp;ResumenDeGastosMensuales[[#Headers],[Enero]]&amp;_YEAR),Otros[[Fecha de solicitud del cheque ]],"&lt;="&amp;J$4)</f>
        <v>0</v>
      </c>
      <c r="K17" s="7">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"&amp;ResumenDeGastosMensuales[[#Headers],[Enero]]&amp;_YEAR),Otros[[Fecha de solicitud del cheque ]],"&lt;="&amp;K$4)</f>
        <v>0</v>
      </c>
      <c r="L17" s="7">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"&amp;ResumenDeGastosMensuales[[#Headers],[Enero]]&amp;_YEAR),Otros[[Fecha de solicitud del cheque ]],"&lt;="&amp;L$4)</f>
        <v>0</v>
      </c>
      <c r="M17" s="7">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"&amp;ResumenDeGastosMensuales[[#Headers],[Enero]]&amp;_YEAR),Otros[[Fecha de solicitud del cheque ]],"&lt;="&amp;M$4)</f>
        <v>0</v>
      </c>
      <c r="N17" s="7">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"&amp;ResumenDeGastosMensuales[[#Headers],[Enero]]&amp;_YEAR),Otros[[Fecha de solicitud del cheque ]],"&lt;="&amp;N$4)</f>
        <v>0</v>
      </c>
      <c r="O17" s="7">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"&amp;ResumenDeGastosMensuales[[#Headers],[Enero]]&amp;_YEAR),Otros[[Fecha de solicitud del cheque ]],"&lt;="&amp;O$4)</f>
        <v>0</v>
      </c>
      <c r="P17" s="7">
        <f ca="1">SUM(ResumenDeGastosMensuales[[#This Row],[Enero]:[Diciembre]])</f>
        <v>0</v>
      </c>
      <c r="Q17" s="7"/>
    </row>
    <row r="18" spans="2:17" ht="48" customHeight="1" x14ac:dyDescent="0.35">
      <c r="B18" s="11" t="s">
        <v>2</v>
      </c>
      <c r="C18" s="12"/>
      <c r="D18" s="67">
        <f ca="1">SUBTOTAL(109,ResumenDeGastosMensuales[Enero])</f>
        <v>0</v>
      </c>
      <c r="E18" s="67">
        <f ca="1">SUBTOTAL(109,ResumenDeGastosMensuales[Febrero])</f>
        <v>0</v>
      </c>
      <c r="F18" s="67">
        <f ca="1">SUBTOTAL(109,ResumenDeGastosMensuales[Marzo])</f>
        <v>0</v>
      </c>
      <c r="G18" s="67">
        <f ca="1">SUBTOTAL(109,ResumenDeGastosMensuales[Abril])</f>
        <v>0</v>
      </c>
      <c r="H18" s="67">
        <f ca="1">SUBTOTAL(109,ResumenDeGastosMensuales[Mayo])</f>
        <v>0</v>
      </c>
      <c r="I18" s="67">
        <f ca="1">SUBTOTAL(109,ResumenDeGastosMensuales[Junio])</f>
        <v>0</v>
      </c>
      <c r="J18" s="67">
        <f ca="1">SUBTOTAL(109,ResumenDeGastosMensuales[Julio])</f>
        <v>0</v>
      </c>
      <c r="K18" s="67">
        <f ca="1">SUBTOTAL(109,ResumenDeGastosMensuales[Agosto])</f>
        <v>0</v>
      </c>
      <c r="L18" s="67">
        <f ca="1">SUBTOTAL(109,ResumenDeGastosMensuales[Septiembre])</f>
        <v>0</v>
      </c>
      <c r="M18" s="67">
        <f ca="1">SUBTOTAL(109,ResumenDeGastosMensuales[Octubre])</f>
        <v>0</v>
      </c>
      <c r="N18" s="67">
        <f ca="1">SUBTOTAL(109,ResumenDeGastosMensuales[Noviembre])</f>
        <v>0</v>
      </c>
      <c r="O18" s="67">
        <f ca="1">SUBTOTAL(109,ResumenDeGastosMensuales[Diciembre])</f>
        <v>0</v>
      </c>
      <c r="P18" s="67">
        <f ca="1">SUBTOTAL(109,ResumenDeGastosMensuales[Total])</f>
        <v>0</v>
      </c>
      <c r="Q18" s="12"/>
    </row>
  </sheetData>
  <mergeCells count="1">
    <mergeCell ref="B2:Q2"/>
  </mergeCells>
  <dataValidations count="9">
    <dataValidation allowBlank="1" showInputMessage="1" showErrorMessage="1" prompt="Cree el resumen de gastos mensuales en esta hoja de cálculo. Escriba los detalles en la tabla de Gastos mensuales. Los vínculos de navegación en las celdas B1 y C1 llevan a las hoja de cálculo anterior y siguiente" sqref="A1" xr:uid="{00000000-0002-0000-0100-000000000000}"/>
    <dataValidation allowBlank="1" showInputMessage="1" showErrorMessage="1" prompt="Escriba el código de contabilidad en esta columna bajo este encabezado" sqref="B5" xr:uid="{00000000-0002-0000-0100-000001000000}"/>
    <dataValidation allowBlank="1" showInputMessage="1" showErrorMessage="1" prompt="Escriba el título de cuenta en esta columna bajo este encabezado" sqref="C5" xr:uid="{00000000-0002-0000-0100-000002000000}"/>
    <dataValidation allowBlank="1" showInputMessage="1" showErrorMessage="1" prompt="La cantidad real de este mes se calcula automáticamente en esta columna bajo este encabezado" sqref="D5:O5" xr:uid="{00000000-0002-0000-0100-000003000000}"/>
    <dataValidation allowBlank="1" showInputMessage="1" showErrorMessage="1" prompt="El total se calcula automáticamente en esta columna, debajo de este encabezado" sqref="P5" xr:uid="{00000000-0002-0000-0100-000004000000}"/>
    <dataValidation allowBlank="1" showInputMessage="1" showErrorMessage="1" prompt="En esta columna se muestra un minigráfico en el que se visualiza la tendencia de un gasto durante 12 meses." sqref="Q5" xr:uid="{00000000-0002-0000-0100-000005000000}"/>
    <dataValidation allowBlank="1" showInputMessage="1" showErrorMessage="1" prompt="El vínculo de navegación se encuentra en esta celda. Seleccione esta opción para ir a la hoja de cálculo de Resumen de presupuesto del año actual" sqref="B1" xr:uid="{00000000-0002-0000-0100-000006000000}"/>
    <dataValidation allowBlank="1" showInputMessage="1" showErrorMessage="1" prompt="El vínculo de navegación se encuentra en esta celda. Seleccione esta opción para ir a la hoja de cálculo de Gastos detallados" sqref="C1" xr:uid="{00000000-0002-0000-0100-000007000000}"/>
    <dataValidation allowBlank="1" showInputMessage="1" showErrorMessage="1" prompt="El título de esta hoja de cálculo se encuentra en esta celda. La segmentación para filtrar la tabla por el título de la cuenta está en la celda B3. No elimine las fórmulas en las celdas D3 a O4" sqref="B2:Q2" xr:uid="{00000000-0002-0000-0100-000008000000}"/>
  </dataValidations>
  <printOptions horizontalCentered="1"/>
  <pageMargins left="0.4" right="0.4" top="0.4" bottom="0.6" header="0.3" footer="0.3"/>
  <pageSetup paperSize="9" scale="64"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'RESUMEN DE GASTOS MENSUALES'!D6:O6</xm:f>
              <xm:sqref>Q6</xm:sqref>
            </x14:sparkline>
            <x14:sparkline>
              <xm:f>'RESUMEN DE GASTOS MENSUALES'!D7:O7</xm:f>
              <xm:sqref>Q7</xm:sqref>
            </x14:sparkline>
            <x14:sparkline>
              <xm:f>'RESUMEN DE GASTOS MENSUALES'!D8:O8</xm:f>
              <xm:sqref>Q8</xm:sqref>
            </x14:sparkline>
            <x14:sparkline>
              <xm:f>'RESUMEN DE GASTOS MENSUALES'!D9:O9</xm:f>
              <xm:sqref>Q9</xm:sqref>
            </x14:sparkline>
            <x14:sparkline>
              <xm:f>'RESUMEN DE GASTOS MENSUALES'!D10:O10</xm:f>
              <xm:sqref>Q10</xm:sqref>
            </x14:sparkline>
            <x14:sparkline>
              <xm:f>'RESUMEN DE GASTOS MENSUALES'!D11:O11</xm:f>
              <xm:sqref>Q11</xm:sqref>
            </x14:sparkline>
            <x14:sparkline>
              <xm:f>'RESUMEN DE GASTOS MENSUALES'!D12:O12</xm:f>
              <xm:sqref>Q12</xm:sqref>
            </x14:sparkline>
            <x14:sparkline>
              <xm:f>'RESUMEN DE GASTOS MENSUALES'!D13:O13</xm:f>
              <xm:sqref>Q13</xm:sqref>
            </x14:sparkline>
            <x14:sparkline>
              <xm:f>'RESUMEN DE GASTOS MENSUALES'!D14:O14</xm:f>
              <xm:sqref>Q14</xm:sqref>
            </x14:sparkline>
            <x14:sparkline>
              <xm:f>'RESUMEN DE GASTOS MENSUALES'!D15:O15</xm:f>
              <xm:sqref>Q15</xm:sqref>
            </x14:sparkline>
            <x14:sparkline>
              <xm:f>'RESUMEN DE GASTOS MENSUALES'!D16:O16</xm:f>
              <xm:sqref>Q16</xm:sqref>
            </x14:sparkline>
            <x14:sparkline>
              <xm:f>'RESUMEN DE GASTOS MENSUALES'!D17:O17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F2F2F"/>
    <pageSetUpPr fitToPage="1"/>
  </sheetPr>
  <dimension ref="B1:J6"/>
  <sheetViews>
    <sheetView showGridLines="0" workbookViewId="0"/>
  </sheetViews>
  <sheetFormatPr baseColWidth="10" defaultColWidth="8.75" defaultRowHeight="30" customHeight="1" x14ac:dyDescent="0.35"/>
  <cols>
    <col min="1" max="1" width="2.625" customWidth="1"/>
    <col min="2" max="2" width="21" customWidth="1"/>
    <col min="3" max="3" width="19" customWidth="1"/>
    <col min="4" max="4" width="9.625" customWidth="1"/>
    <col min="5" max="5" width="30" customWidth="1"/>
    <col min="6" max="6" width="15.375" customWidth="1"/>
    <col min="7" max="7" width="30" customWidth="1"/>
    <col min="8" max="8" width="22.5" customWidth="1"/>
    <col min="9" max="9" width="14.625" customWidth="1"/>
    <col min="10" max="10" width="15.5" customWidth="1"/>
  </cols>
  <sheetData>
    <row r="1" spans="2:10" ht="42.6" customHeight="1" x14ac:dyDescent="0.35"/>
    <row r="2" spans="2:10" ht="72" customHeight="1" x14ac:dyDescent="0.35">
      <c r="B2" s="72" t="s">
        <v>36</v>
      </c>
      <c r="C2" s="72"/>
      <c r="D2" s="72"/>
      <c r="E2" s="72"/>
      <c r="F2" s="72"/>
      <c r="G2" s="72"/>
      <c r="H2" s="72"/>
      <c r="I2" s="72"/>
      <c r="J2" s="72"/>
    </row>
    <row r="3" spans="2:10" ht="83.45" customHeight="1" x14ac:dyDescent="0.35">
      <c r="B3" s="71"/>
      <c r="C3" s="71"/>
      <c r="D3" s="71"/>
      <c r="E3" s="71"/>
      <c r="F3" s="71"/>
      <c r="G3" s="71"/>
      <c r="H3" s="71"/>
      <c r="I3" s="71"/>
      <c r="J3" s="71"/>
    </row>
    <row r="4" spans="2:10" ht="43.15" customHeight="1" x14ac:dyDescent="0.35">
      <c r="B4" s="38" t="s">
        <v>1</v>
      </c>
      <c r="C4" s="39" t="s">
        <v>37</v>
      </c>
      <c r="D4" s="39" t="s">
        <v>39</v>
      </c>
      <c r="E4" s="39" t="s">
        <v>40</v>
      </c>
      <c r="F4" s="39" t="s">
        <v>43</v>
      </c>
      <c r="G4" s="39" t="s">
        <v>44</v>
      </c>
      <c r="H4" s="39" t="s">
        <v>47</v>
      </c>
      <c r="I4" s="39" t="s">
        <v>50</v>
      </c>
      <c r="J4" s="40" t="s">
        <v>53</v>
      </c>
    </row>
    <row r="5" spans="2:10" ht="37.9" customHeight="1" x14ac:dyDescent="0.35">
      <c r="B5" s="34">
        <v>1000</v>
      </c>
      <c r="C5" s="35" t="s">
        <v>38</v>
      </c>
      <c r="D5" s="36">
        <v>100</v>
      </c>
      <c r="E5" s="37" t="s">
        <v>41</v>
      </c>
      <c r="F5" s="42">
        <v>750.75</v>
      </c>
      <c r="G5" s="37" t="s">
        <v>45</v>
      </c>
      <c r="H5" s="37" t="s">
        <v>48</v>
      </c>
      <c r="I5" s="37" t="s">
        <v>51</v>
      </c>
      <c r="J5" s="35" t="s">
        <v>38</v>
      </c>
    </row>
    <row r="6" spans="2:10" ht="37.9" customHeight="1" x14ac:dyDescent="0.35">
      <c r="B6" s="16">
        <v>7000</v>
      </c>
      <c r="C6" s="17" t="s">
        <v>38</v>
      </c>
      <c r="D6" s="18">
        <v>101</v>
      </c>
      <c r="E6" s="19" t="s">
        <v>42</v>
      </c>
      <c r="F6" s="20">
        <v>2500</v>
      </c>
      <c r="G6" s="19" t="s">
        <v>46</v>
      </c>
      <c r="H6" s="19" t="s">
        <v>49</v>
      </c>
      <c r="I6" s="19" t="s">
        <v>52</v>
      </c>
      <c r="J6" s="17" t="s">
        <v>38</v>
      </c>
    </row>
  </sheetData>
  <mergeCells count="3">
    <mergeCell ref="B3:F3"/>
    <mergeCell ref="G3:J3"/>
    <mergeCell ref="B2:J2"/>
  </mergeCells>
  <dataValidations count="13">
    <dataValidation allowBlank="1" showInputMessage="1" showErrorMessage="1" prompt="Cree los gastos detallados en esta hoja de cálculo. Escriba los detalles en la tabla de Gastos detallados. Los vínculos de navegación en las celdas B1 y C1 llevan a las hoja de cálculo anterior y siguiente" sqref="A1" xr:uid="{00000000-0002-0000-0200-000000000000}"/>
    <dataValidation allowBlank="1" showInputMessage="1" showErrorMessage="1" prompt="Escriba el código de contabilidad en esta columna bajo este encabezado" sqref="B4" xr:uid="{00000000-0002-0000-0200-000001000000}"/>
    <dataValidation allowBlank="1" showInputMessage="1" showErrorMessage="1" prompt="Escriba la fecha de facturación en la columna con este encabezado" sqref="C4" xr:uid="{00000000-0002-0000-0200-000002000000}"/>
    <dataValidation allowBlank="1" showInputMessage="1" showErrorMessage="1" prompt="Escriba el número de la factura en la columna con este encabezado" sqref="D4" xr:uid="{00000000-0002-0000-0200-000003000000}"/>
    <dataValidation allowBlank="1" showInputMessage="1" showErrorMessage="1" prompt="Escriba el nombre del solicitante en la columna con este encabezado" sqref="E4" xr:uid="{00000000-0002-0000-0200-000004000000}"/>
    <dataValidation allowBlank="1" showInputMessage="1" showErrorMessage="1" prompt="Escriba el importe del cheque en la columna con este encabezado" sqref="F4" xr:uid="{00000000-0002-0000-0200-000005000000}"/>
    <dataValidation allowBlank="1" showInputMessage="1" showErrorMessage="1" prompt="Escriba el nombre del beneficiario en la columna con este encabezado" sqref="G4" xr:uid="{00000000-0002-0000-0200-000006000000}"/>
    <dataValidation allowBlank="1" showInputMessage="1" showErrorMessage="1" prompt="Escriba el propósito del cheque en la columna con este encabezado" sqref="H4" xr:uid="{00000000-0002-0000-0200-000007000000}"/>
    <dataValidation allowBlank="1" showInputMessage="1" showErrorMessage="1" prompt="Escriba el método de distribución en la columna con este encabezado" sqref="I4" xr:uid="{00000000-0002-0000-0200-000008000000}"/>
    <dataValidation allowBlank="1" showInputMessage="1" showErrorMessage="1" prompt="Escriba la fecha del archivo en la columna con este encabezado" sqref="J4" xr:uid="{00000000-0002-0000-0200-000009000000}"/>
    <dataValidation allowBlank="1" showInputMessage="1" showErrorMessage="1" prompt="El título de esta hoja de cálculo se encuentra en esta celda. La segmentación para filtrar la tabla por el título de la cuenta está en la celda B3. No elimine las fórmulas en las celdas G3 a O4" sqref="B2:J2" xr:uid="{00000000-0002-0000-0200-00000A000000}"/>
    <dataValidation allowBlank="1" showInputMessage="1" showErrorMessage="1" prompt="Vínculo de navegación. Seleccione para ir al RESUMEN DE GASTOS MENSUALES" sqref="B1" xr:uid="{00000000-0002-0000-0200-00000B000000}"/>
    <dataValidation allowBlank="1" showInputMessage="1" showErrorMessage="1" prompt="El vínculo de navegación se encuentra en esta celda. Seleccione esta opción para ir a la hoja de cálculo de BENEFICENCIA Y PATROCINIOS" sqref="C1" xr:uid="{00000000-0002-0000-0200-00000C000000}"/>
  </dataValidations>
  <printOptions horizontalCentered="1"/>
  <pageMargins left="0.4" right="0.4" top="0.4" bottom="0.6" header="0.3" footer="0.3"/>
  <pageSetup paperSize="9" scale="80"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F2F2F"/>
    <pageSetUpPr fitToPage="1"/>
  </sheetPr>
  <dimension ref="B1:L6"/>
  <sheetViews>
    <sheetView showGridLines="0" workbookViewId="0"/>
  </sheetViews>
  <sheetFormatPr baseColWidth="10" defaultColWidth="8.75" defaultRowHeight="30" customHeight="1" x14ac:dyDescent="0.35"/>
  <cols>
    <col min="1" max="1" width="2.625" customWidth="1"/>
    <col min="2" max="2" width="20.75" customWidth="1"/>
    <col min="3" max="3" width="19" customWidth="1"/>
    <col min="4" max="4" width="28.625" customWidth="1"/>
    <col min="5" max="5" width="17.375" customWidth="1"/>
    <col min="6" max="6" width="17.5" customWidth="1"/>
    <col min="7" max="7" width="27" customWidth="1"/>
    <col min="8" max="8" width="16.5" customWidth="1"/>
    <col min="9" max="9" width="21.625" customWidth="1"/>
    <col min="10" max="10" width="15.5" customWidth="1"/>
    <col min="11" max="11" width="15.375" customWidth="1"/>
    <col min="12" max="12" width="11.625" customWidth="1"/>
  </cols>
  <sheetData>
    <row r="1" spans="2:12" ht="42.6" customHeight="1" x14ac:dyDescent="0.35">
      <c r="C1" s="2"/>
    </row>
    <row r="2" spans="2:12" ht="87" customHeight="1" x14ac:dyDescent="0.35">
      <c r="B2" s="74" t="s">
        <v>54</v>
      </c>
      <c r="C2" s="74"/>
      <c r="D2" s="74"/>
      <c r="E2" s="74"/>
      <c r="F2" s="74"/>
      <c r="G2" s="74"/>
      <c r="H2" s="74"/>
      <c r="I2" s="74"/>
      <c r="J2" s="74"/>
      <c r="K2" s="74"/>
      <c r="L2" s="74"/>
    </row>
    <row r="3" spans="2:12" ht="75" customHeight="1" x14ac:dyDescent="0.35">
      <c r="B3" s="71"/>
      <c r="C3" s="71"/>
      <c r="D3" s="71"/>
      <c r="E3" s="71"/>
      <c r="F3" s="71"/>
      <c r="G3" s="73"/>
      <c r="H3" s="73"/>
      <c r="I3" s="73"/>
      <c r="J3" s="73"/>
      <c r="K3" s="73"/>
      <c r="L3" s="73"/>
    </row>
    <row r="4" spans="2:12" ht="46.15" customHeight="1" x14ac:dyDescent="0.35">
      <c r="B4" s="31" t="s">
        <v>1</v>
      </c>
      <c r="C4" s="32" t="s">
        <v>55</v>
      </c>
      <c r="D4" s="32" t="s">
        <v>40</v>
      </c>
      <c r="E4" s="32" t="s">
        <v>43</v>
      </c>
      <c r="F4" s="32" t="s">
        <v>57</v>
      </c>
      <c r="G4" s="32" t="s">
        <v>44</v>
      </c>
      <c r="H4" s="32" t="s">
        <v>60</v>
      </c>
      <c r="I4" s="32" t="s">
        <v>63</v>
      </c>
      <c r="J4" s="32" t="s">
        <v>66</v>
      </c>
      <c r="K4" s="32" t="s">
        <v>50</v>
      </c>
      <c r="L4" s="33" t="s">
        <v>53</v>
      </c>
    </row>
    <row r="5" spans="2:12" ht="46.15" customHeight="1" x14ac:dyDescent="0.35">
      <c r="B5" s="21">
        <v>12000</v>
      </c>
      <c r="C5" s="22" t="s">
        <v>38</v>
      </c>
      <c r="D5" s="23" t="s">
        <v>56</v>
      </c>
      <c r="E5" s="28">
        <v>1000</v>
      </c>
      <c r="F5" s="24">
        <v>12</v>
      </c>
      <c r="G5" s="23" t="s">
        <v>58</v>
      </c>
      <c r="H5" s="23" t="s">
        <v>61</v>
      </c>
      <c r="I5" s="23" t="s">
        <v>64</v>
      </c>
      <c r="J5" s="23" t="s">
        <v>67</v>
      </c>
      <c r="K5" s="23" t="s">
        <v>68</v>
      </c>
      <c r="L5" s="22" t="s">
        <v>38</v>
      </c>
    </row>
    <row r="6" spans="2:12" ht="46.15" customHeight="1" x14ac:dyDescent="0.35">
      <c r="B6" s="25">
        <v>11000</v>
      </c>
      <c r="C6" s="26" t="s">
        <v>38</v>
      </c>
      <c r="D6" s="27" t="s">
        <v>56</v>
      </c>
      <c r="E6" s="28">
        <v>2500</v>
      </c>
      <c r="F6" s="28">
        <v>0</v>
      </c>
      <c r="G6" s="27" t="s">
        <v>59</v>
      </c>
      <c r="H6" s="27" t="s">
        <v>62</v>
      </c>
      <c r="I6" s="27" t="s">
        <v>65</v>
      </c>
      <c r="J6" s="27" t="s">
        <v>62</v>
      </c>
      <c r="K6" s="27" t="s">
        <v>68</v>
      </c>
      <c r="L6" s="26" t="s">
        <v>38</v>
      </c>
    </row>
  </sheetData>
  <mergeCells count="3">
    <mergeCell ref="B3:F3"/>
    <mergeCell ref="G3:L3"/>
    <mergeCell ref="B2:L2"/>
  </mergeCells>
  <dataValidations count="14">
    <dataValidation allowBlank="1" showInputMessage="1" showErrorMessage="1" prompt="Crear una lista de Beneficencia y patrocinios en esta hoja de cálculo. Escriba los detalles en la tabla a partir de la celda B4 (la tabla &quot;Otros&quot;). Seleccione la celda B1 para ir a la hoja de cálculo de Gastos detallados" sqref="A1" xr:uid="{00000000-0002-0000-0300-000000000000}"/>
    <dataValidation allowBlank="1" showInputMessage="1" showErrorMessage="1" prompt="Escriba el código de contabilidad en esta columna bajo este encabezado" sqref="B4" xr:uid="{00000000-0002-0000-0300-000001000000}"/>
    <dataValidation allowBlank="1" showInputMessage="1" showErrorMessage="1" prompt="Especifique la fecha en que se inició la solicitud del cheque en la columna con este encabezado" sqref="C4" xr:uid="{00000000-0002-0000-0300-000002000000}"/>
    <dataValidation allowBlank="1" showInputMessage="1" showErrorMessage="1" prompt="Escriba el nombre del solicitante en la columna con este encabezado" sqref="D4" xr:uid="{00000000-0002-0000-0300-000003000000}"/>
    <dataValidation allowBlank="1" showInputMessage="1" showErrorMessage="1" prompt="Escriba el importe del cheque en la columna con este encabezado" sqref="E4" xr:uid="{00000000-0002-0000-0300-000004000000}"/>
    <dataValidation allowBlank="1" showInputMessage="1" showErrorMessage="1" prompt="Escriba la contribución de año anterior en la columna con este encabezado" sqref="F4" xr:uid="{00000000-0002-0000-0300-000005000000}"/>
    <dataValidation allowBlank="1" showInputMessage="1" showErrorMessage="1" prompt="Escriba el nombre del beneficiario en la columna con este encabezado" sqref="G4" xr:uid="{00000000-0002-0000-0300-000006000000}"/>
    <dataValidation allowBlank="1" showInputMessage="1" showErrorMessage="1" prompt="Escriba la finalidad del uso en la columna con este encabezado." sqref="H4" xr:uid="{00000000-0002-0000-0300-000007000000}"/>
    <dataValidation allowBlank="1" showInputMessage="1" showErrorMessage="1" prompt="Escriba el nombre de quién lo firma en la columna con este encabezado" sqref="I4" xr:uid="{00000000-0002-0000-0300-000008000000}"/>
    <dataValidation allowBlank="1" showInputMessage="1" showErrorMessage="1" prompt="Escriba la categoría en esta columna, debajo de este encabezado" sqref="J4" xr:uid="{00000000-0002-0000-0300-000009000000}"/>
    <dataValidation allowBlank="1" showInputMessage="1" showErrorMessage="1" prompt="Escriba el método de distribución en la columna con este encabezado" sqref="K4" xr:uid="{00000000-0002-0000-0300-00000A000000}"/>
    <dataValidation allowBlank="1" showInputMessage="1" showErrorMessage="1" prompt="Escriba la fecha del archivo en la columna con este encabezado" sqref="L4" xr:uid="{00000000-0002-0000-0300-00000B000000}"/>
    <dataValidation allowBlank="1" showInputMessage="1" showErrorMessage="1" prompt="Vínculo de navegación. Seleccione esta opción para ir a la hoja de cálculo de GASTOS DETALLADOS" sqref="B1" xr:uid="{00000000-0002-0000-0300-00000C000000}"/>
    <dataValidation allowBlank="1" showInputMessage="1" showErrorMessage="1" prompt="El título de esta hoja de cálculo se encuentra en esta celda. La segmentación para filtrar la tabla por el solicitante está en la celda B3 y la segmentación para filtrar la tabla por el beneficiario está en la celda G3" sqref="B2:L2" xr:uid="{00000000-0002-0000-0300-00000D000000}"/>
  </dataValidations>
  <printOptions horizontalCentered="1"/>
  <pageMargins left="0.4" right="0.4" top="0.4" bottom="0.6" header="0.3" footer="0.3"/>
  <pageSetup paperSize="9" scale="68"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38834D-44CA-4B7A-B6B2-4CC9567B5E95}">
  <ds:schemaRefs>
    <ds:schemaRef ds:uri="http://schemas.microsoft.com/sharepoint/v3/contenttype/forms"/>
  </ds:schemaRefs>
</ds:datastoreItem>
</file>

<file path=customXml/itemProps2.xml><?xml version="1.0" encoding="utf-8"?>
<ds:datastoreItem xmlns:ds="http://schemas.openxmlformats.org/officeDocument/2006/customXml" ds:itemID="{33E015DD-ECC5-4D38-BDD9-6976DD0470AE}">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RESUMEN DE PRESUPUESTO DEL AÑO</vt:lpstr>
      <vt:lpstr>RESUMEN DE GASTOS MENSUALES</vt:lpstr>
      <vt:lpstr>GASTOS DETALLADOS</vt:lpstr>
      <vt:lpstr>BENEFICENCIA Y PATROCINIOS</vt:lpstr>
      <vt:lpstr>_YEAR</vt:lpstr>
      <vt:lpstr>RowTitleRegion1..G2</vt:lpstr>
      <vt:lpstr>Título1</vt:lpstr>
      <vt:lpstr>Titulo2</vt:lpstr>
      <vt:lpstr>Titulo3</vt:lpstr>
      <vt:lpstr>Titulo4</vt:lpstr>
      <vt:lpstr>'BENEFICENCIA Y PATROCINIOS'!Títulos_a_imprimir</vt:lpstr>
      <vt:lpstr>'GASTOS DETALLADOS'!Títulos_a_imprimir</vt:lpstr>
      <vt:lpstr>'RESUMEN DE GASTOS MENSUALES'!Títulos_a_imprimir</vt:lpstr>
      <vt:lpstr>'RESUMEN DE PRESUPUESTO DEL AÑO'!Títulos_a_imprimir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2018-08-24T05:45:23Z</dcterms:created>
  <dcterms:modified xsi:type="dcterms:W3CDTF">2019-02-14T07:46:19Z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