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tables/table1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20"/>
  <workbookPr/>
  <mc:AlternateContent xmlns:mc="http://schemas.openxmlformats.org/markup-compatibility/2006">
    <mc:Choice Requires="x15">
      <x15ac:absPath xmlns:x15ac="http://schemas.microsoft.com/office/spreadsheetml/2010/11/ac" url="C:\Users\admin\Desktop\nl-NL\"/>
    </mc:Choice>
  </mc:AlternateContent>
  <bookViews>
    <workbookView xWindow="-120" yWindow="-120" windowWidth="28980" windowHeight="16110" xr2:uid="{00000000-000D-0000-FFFF-FFFF00000000}"/>
  </bookViews>
  <sheets>
    <sheet name="Start" sheetId="4" r:id="rId1"/>
    <sheet name="Onkosten" sheetId="1" r:id="rId2"/>
    <sheet name="Inkomsten" sheetId="2" r:id="rId3"/>
    <sheet name="Overzicht" sheetId="3" r:id="rId4"/>
  </sheets>
  <definedNames>
    <definedName name="_xlnm.Print_Area" localSheetId="2">Inkomsten!$B$1:$G$30</definedName>
    <definedName name="_xlnm.Print_Area" localSheetId="3">Overzicht!$B$1:$D$31</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2" l="1"/>
  <c r="G27" i="2"/>
  <c r="F28" i="2"/>
  <c r="G28" i="2"/>
  <c r="F29" i="2"/>
  <c r="G29" i="2"/>
  <c r="F21" i="2"/>
  <c r="G21" i="2"/>
  <c r="F22" i="2"/>
  <c r="G22" i="2"/>
  <c r="F15" i="2"/>
  <c r="G15" i="2"/>
  <c r="F16" i="2"/>
  <c r="G16" i="2"/>
  <c r="G9" i="2"/>
  <c r="G10" i="2"/>
  <c r="F9" i="2"/>
  <c r="F10" i="2"/>
  <c r="F14" i="2" l="1"/>
  <c r="F17" i="2" s="1"/>
  <c r="B2" i="3"/>
  <c r="B2" i="2"/>
  <c r="C12" i="1" l="1"/>
  <c r="G12" i="1"/>
  <c r="H25" i="1" l="1"/>
  <c r="H20" i="1"/>
  <c r="H12" i="1"/>
  <c r="D33" i="1"/>
  <c r="D26" i="1"/>
  <c r="D12" i="1"/>
  <c r="G25" i="1"/>
  <c r="G20" i="1"/>
  <c r="C33" i="1"/>
  <c r="C26" i="1"/>
  <c r="C20" i="1"/>
  <c r="D20" i="1"/>
  <c r="F8" i="2"/>
  <c r="F20" i="2"/>
  <c r="F26" i="2"/>
  <c r="G8" i="2"/>
  <c r="G14" i="2"/>
  <c r="G20" i="2"/>
  <c r="G26" i="2"/>
  <c r="F23" i="2" l="1"/>
  <c r="F30" i="2"/>
  <c r="G17" i="2"/>
  <c r="F11" i="2"/>
  <c r="G30" i="2"/>
  <c r="G11" i="2"/>
  <c r="H5" i="1"/>
  <c r="D7" i="3" s="1"/>
  <c r="G23" i="2"/>
  <c r="G5" i="1"/>
  <c r="C7" i="3" s="1"/>
  <c r="F5" i="2" l="1"/>
  <c r="C6" i="3" s="1"/>
  <c r="C8" i="3" s="1"/>
  <c r="G5" i="2"/>
  <c r="D6" i="3" s="1"/>
  <c r="D8" i="3" s="1"/>
</calcChain>
</file>

<file path=xl/sharedStrings.xml><?xml version="1.0" encoding="utf-8"?>
<sst xmlns="http://schemas.openxmlformats.org/spreadsheetml/2006/main" count="152" uniqueCount="99">
  <si>
    <t>OVER DEZE SJABLOON</t>
  </si>
  <si>
    <t>Gebruik deze werkmap om de onkosten en inkomsten van een evenement bij te houden.</t>
  </si>
  <si>
    <t>Voer de naam van het evenement in en voer alle gegevens in op de werkbladen Onkosten en Inkomsten.</t>
  </si>
  <si>
    <t>De totale onkosten en totale inkomsten worden automatisch berekend.</t>
  </si>
  <si>
    <t>De winst-en-verliesrekening en de bijbehorende grafiek worden automatisch bijgewerkt op het werkblad Overzicht.</t>
  </si>
  <si>
    <t>Opmerking: </t>
  </si>
  <si>
    <t>Als u meer wilt weten over tabellen, drukt u in een tabel op Shift en F10 en selecteert u de optie Tabel en vervolgens Alternatieve tekst.</t>
  </si>
  <si>
    <t>Het label Onkosten staat in cel G3.</t>
  </si>
  <si>
    <t>Het label Geschat staat in cel G4 en het label Werkelijk in cel H4.</t>
  </si>
  <si>
    <t>Voer de onkosten voor de locatie in in de tabel die in de cel rechts begint, en de onkosten voor hapjes en drankjes in de tabel die in cel F7 begint. De volgende aanwijzing staat in cel A14.</t>
  </si>
  <si>
    <t>Voer de onkosten voor versieringen in in de tabel die in de cel rechts begint, en de onkosten voor het programma in de tabel die in cel F14 begint. De volgende aanwijzing staat in cel A22.</t>
  </si>
  <si>
    <t>Budget van evenement voor 
Naam van evenement</t>
  </si>
  <si>
    <t>Totale onkosten</t>
  </si>
  <si>
    <t>Locatie</t>
  </si>
  <si>
    <t>Kamer- en zaalkosten</t>
  </si>
  <si>
    <t>Personeel op locatie</t>
  </si>
  <si>
    <t>Apparatuur</t>
  </si>
  <si>
    <t>Tafels en stoelen</t>
  </si>
  <si>
    <t>Totaal</t>
  </si>
  <si>
    <t>Versieringen</t>
  </si>
  <si>
    <t>Bloemen</t>
  </si>
  <si>
    <t>Kaarsen</t>
  </si>
  <si>
    <t>Verlichting</t>
  </si>
  <si>
    <t>Ballonnen</t>
  </si>
  <si>
    <t>Papier</t>
  </si>
  <si>
    <t>Publiciteit</t>
  </si>
  <si>
    <t>Grafisch ontwerp</t>
  </si>
  <si>
    <t>Kopiëren/drukken</t>
  </si>
  <si>
    <t>Portokosten</t>
  </si>
  <si>
    <t>Diversen</t>
  </si>
  <si>
    <t>Telefoon</t>
  </si>
  <si>
    <t>Vervoer</t>
  </si>
  <si>
    <t>Kantoorbenodigdheden</t>
  </si>
  <si>
    <t>Faxkosten</t>
  </si>
  <si>
    <t>Geschat</t>
  </si>
  <si>
    <t>Werkelijk</t>
  </si>
  <si>
    <t>Hapjes en drankjes</t>
  </si>
  <si>
    <t>Eten en drinken</t>
  </si>
  <si>
    <t>Drinken</t>
  </si>
  <si>
    <t>Linnengoed</t>
  </si>
  <si>
    <t>Personeel en fooien</t>
  </si>
  <si>
    <t>Programma</t>
  </si>
  <si>
    <t>Artiesten</t>
  </si>
  <si>
    <t>Sprekers</t>
  </si>
  <si>
    <t>Reis</t>
  </si>
  <si>
    <t>Hotel</t>
  </si>
  <si>
    <t>Anders</t>
  </si>
  <si>
    <t>Prijzen</t>
  </si>
  <si>
    <t>Lintjes/medailles/trofeeën</t>
  </si>
  <si>
    <t>Cadeaus</t>
  </si>
  <si>
    <t xml:space="preserve"> Onkosten</t>
  </si>
  <si>
    <t>De naam van het evenement wordt automatisch bijgewerkt in de cel rechts.</t>
  </si>
  <si>
    <t>Het label Inkomsten staat in cel F3.</t>
  </si>
  <si>
    <t>Het label Geschat staat in cel F4 en het label Werkelijk in cel G4.</t>
  </si>
  <si>
    <t>Het label Toegangsbewijzen staat in de cel rechts.</t>
  </si>
  <si>
    <t>Het label Advertenties in programmaboekje staat in de cel rechts.</t>
  </si>
  <si>
    <t>Het label Exposanten of verkopers staat in de cel rechts.</t>
  </si>
  <si>
    <t>Het label Verkoop van artikelen staat in de cel rechts.</t>
  </si>
  <si>
    <t>Totale inkomsten</t>
  </si>
  <si>
    <t>Toegangsbewijzen</t>
  </si>
  <si>
    <t xml:space="preserve"> </t>
  </si>
  <si>
    <t>Advertenties in programmaboekje</t>
  </si>
  <si>
    <t>Exposanten/verkopers</t>
  </si>
  <si>
    <t>Verkoop van artikelen</t>
  </si>
  <si>
    <t>Type</t>
  </si>
  <si>
    <t>Volwassenen à</t>
  </si>
  <si>
    <t>Kinderen à</t>
  </si>
  <si>
    <t>Andere à</t>
  </si>
  <si>
    <t>Volledige pagina à</t>
  </si>
  <si>
    <t>Halve pagina à</t>
  </si>
  <si>
    <t>Kwart pagina à</t>
  </si>
  <si>
    <t>Grote stands à</t>
  </si>
  <si>
    <t>Middelgrote stands à</t>
  </si>
  <si>
    <t>Kleine stands à</t>
  </si>
  <si>
    <t>Items à</t>
  </si>
  <si>
    <t>Prijs</t>
  </si>
  <si>
    <t xml:space="preserve"> Inkomsten</t>
  </si>
  <si>
    <t>Geschat totaal</t>
  </si>
  <si>
    <t>Werkelijk totaal</t>
  </si>
  <si>
    <t>De winst-en-verliesrekening en de bijbehorende grafiek waarin de totale uitgaven onkosten worden weergegeven, worden automatisch bijgewerkt op dit werkblad. Cellen in deze kolom bevatten handige instructies voor het gebruik van dit werkblad. Druk op de pijl-omlaag om aan de slag te gaan.</t>
  </si>
  <si>
    <t>Het label Winst-en-verliesrekening staat in cel C3. De volgende aanwijzing staat in cel A5.</t>
  </si>
  <si>
    <t>Totale winst (of verlies)</t>
  </si>
  <si>
    <t>Winst-en-verliesrekening</t>
  </si>
  <si>
    <t>Voer Diversen onkosten in in de tabel die in de cel rechts begint.</t>
  </si>
  <si>
    <t>Voer de onkosten voor Publiciteit in in de tabel die in de cel rechts begint, en de onkosten voor prijzen in de tabel die in cel F22 begint. De volgende aanwijzing staat in cel A28.</t>
  </si>
  <si>
    <t>Kolom A van elk werkblad bevat aanvullende instructies. Deze tekst is opzettelijk verborgen. Als u tekst wilt verwijderen, selecteert u kolom A en drukt u op Verwijderen. Als u de tekst zichtbaar wilt maken, selecteert u kolom A en wijzigt u de tekenkleur.</t>
  </si>
  <si>
    <t>Voer de geschat en werkelijk onkosten voor elke categorie in in de betreffende tabellen op dit werkblad. De totale onkosten worden automatisch berekend. Cellen in deze kolom bevatten handige instructies voor het gebruik van dit werkblad. Druk op de pijl-omlaag om aan de slag te gaan.</t>
  </si>
  <si>
    <t>Voer de naam van evenement in in de cel rechts om deze op alle werkbladen automatisch bij te werken.</t>
  </si>
  <si>
    <t>Het label Totale onkosten staat in de cel rechts. De geschat totale onkosten worden automatisch berekend in cel G5. De werkelijk totale onkosten en de gegevensbalk met de werkelijk totale onkosten worden automatisch bijgewerkt in cel H5. De volgende aanwijzing staat in cel A7.</t>
  </si>
  <si>
    <t>Voer de geschat en werkelijk inkomsten voor elke categorie in in de desbetreffende tabellen op dit werkblad. Totale inkomsten worden automatisch berekend. Cellen in deze kolom bevatten handige instructies voor het gebruik van dit werkblad. Druk op de pijl-omlaag om aan de slag te gaan.</t>
  </si>
  <si>
    <t>Voer het geschat en werkelijk aantal verkochte toegangsbewijzen en de bijbehorende prijzen in in de tabel die in de cel rechts begint. De geschat en werkelijk inkomsten uit verkochte toegangsbewijzen worden automatisch berekend. De volgende aanwijzing staat in cel A12.</t>
  </si>
  <si>
    <t>Voer het geschat en werkelijk aantal verkochte advertenties in het programmaboekje en de bijbehorende advertentietarieven in in de tabel die in de cel rechts begint. De geschat en werkelijk inkomsten uit advertenties worden automatisch berekend. De volgende aanwijzing staat in cel A18.</t>
  </si>
  <si>
    <t>Voer het geschat en werkelijk aantal exposanten en verkopers en de bijbehorende standprijzen in in de tabel die in de cel rechts begint. De geschat en werkelijk inkomsten worden automatisch berekend. De volgende aanwijzing staat in cel A24.</t>
  </si>
  <si>
    <t>Voer het geschat en werkelijk aantal verkochte artikelen en de bijbehorende artikelprijzen in in de tabel die in de cel rechts begint. De geschat en werkelijk inkomsten worden automatisch berekend.</t>
  </si>
  <si>
    <t>Het label Totale inkomsten staat in de cel rechts. De geschat totaal inkomsten worden automatisch berekend in cel F5. De werkelijk totaal inkomsten en de gegevensbalk met de werkelijke totaal inkomsten worden automatisch bijgewerkt in cel G5.</t>
  </si>
  <si>
    <t>De naam van evenement wordt automatisch bijgewerkt in de cel rechts.</t>
  </si>
  <si>
    <t>De tabel met totaal rechts wordt automatisch bijgewerkt. De volgende aanwijzing staat in cel A9.</t>
  </si>
  <si>
    <t>De cel rechts bevat een gegroepeerd kolomdiagram met de geschat versus werkelijk totale inkomsten en onkosten.</t>
  </si>
  <si>
    <t>Deze cel bevat een gegroepeerd kolomdiagram met de geschat versus werkelijk totale inkomsten en onkosten.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</si>
</sst>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quot;kr&quot;#,##0.00"/>
    <numFmt numFmtId="167" formatCode="_-&quot;kr&quot;\ * #,##0.00_-;\-&quot;kr&quot;\ * #,##0.00_-;_-&quot;kr&quot;\ * &quot;-&quot;??_-;_-@_-"/>
    <numFmt numFmtId="168" formatCode="_-&quot;kr&quot;\ * #,##0_-;\-&quot;kr&quot;\ * #,##0_-;_-&quot;kr&quot;\ * &quot;-&quot;_-;_-@_-"/>
    <numFmt numFmtId="171" formatCode="&quot;€&quot;\ #,##0.00"/>
  </numFmts>
  <fonts count="38" x14ac:knownFonts="1">
    <font>
      <sz val="12"/>
      <name val="Century Gothic"/>
      <family val="2"/>
      <scheme val="minor"/>
    </font>
    <font>
      <sz val="11"/>
      <color theme="1"/>
      <name val="Century Gothic"/>
      <family val="2"/>
      <scheme val="minor"/>
    </font>
    <font>
      <sz val="8"/>
      <name val="Arial"/>
      <family val="2"/>
    </font>
    <font>
      <sz val="10"/>
      <name val="Century Gothic"/>
      <family val="2"/>
      <scheme val="minor"/>
    </font>
    <font>
      <sz val="9"/>
      <name val="Century Gothic"/>
      <family val="2"/>
      <scheme val="minor"/>
    </font>
    <font>
      <sz val="8"/>
      <color theme="7" tint="-0.24994659260841701"/>
      <name val="Century Gothic"/>
      <family val="2"/>
      <scheme val="minor"/>
    </font>
    <font>
      <b/>
      <sz val="8"/>
      <color theme="7" tint="-0.24994659260841701"/>
      <name val="Century Gothic"/>
      <family val="1"/>
      <scheme val="major"/>
    </font>
    <font>
      <b/>
      <sz val="14"/>
      <color theme="0"/>
      <name val="Century Gothic"/>
      <family val="2"/>
      <scheme val="minor"/>
    </font>
    <font>
      <b/>
      <sz val="28"/>
      <color theme="0"/>
      <name val="Century Gothic"/>
      <family val="1"/>
      <scheme val="major"/>
    </font>
    <font>
      <b/>
      <sz val="14"/>
      <color theme="3"/>
      <name val="Century Gothic"/>
      <family val="2"/>
      <scheme val="minor"/>
    </font>
    <font>
      <sz val="12"/>
      <name val="Century Gothic"/>
      <family val="2"/>
      <scheme val="minor"/>
    </font>
    <font>
      <b/>
      <sz val="14"/>
      <color theme="7"/>
      <name val="Century Gothic"/>
      <family val="2"/>
      <scheme val="minor"/>
    </font>
    <font>
      <sz val="10"/>
      <color theme="7"/>
      <name val="Century Gothic"/>
      <family val="2"/>
      <scheme val="minor"/>
    </font>
    <font>
      <b/>
      <sz val="32"/>
      <name val="Century Gothic"/>
      <family val="1"/>
      <scheme val="major"/>
    </font>
    <font>
      <b/>
      <sz val="14"/>
      <color theme="3"/>
      <name val="Calibri"/>
      <family val="2"/>
    </font>
    <font>
      <b/>
      <sz val="12"/>
      <color theme="3"/>
      <name val="Century Gothic"/>
      <family val="2"/>
      <scheme val="minor"/>
    </font>
    <font>
      <b/>
      <sz val="12"/>
      <color theme="7"/>
      <name val="Century Gothic"/>
      <family val="2"/>
      <scheme val="minor"/>
    </font>
    <font>
      <b/>
      <sz val="48"/>
      <color theme="0"/>
      <name val="Century Gothic"/>
      <family val="1"/>
      <scheme val="major"/>
    </font>
    <font>
      <sz val="10"/>
      <color theme="0"/>
      <name val="Century Gothic"/>
      <family val="2"/>
      <scheme val="minor"/>
    </font>
    <font>
      <b/>
      <sz val="13"/>
      <color theme="3"/>
      <name val="Century Gothic"/>
      <family val="2"/>
      <scheme val="minor"/>
    </font>
    <font>
      <b/>
      <sz val="16"/>
      <color theme="0"/>
      <name val="Century Gothic"/>
      <family val="2"/>
      <scheme val="major"/>
    </font>
    <font>
      <sz val="11"/>
      <name val="Century Gothic"/>
      <family val="2"/>
      <scheme val="minor"/>
    </font>
    <font>
      <b/>
      <sz val="11"/>
      <name val="Century Gothic"/>
      <family val="2"/>
      <scheme val="minor"/>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8">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0" tint="-4.9989318521683403E-2"/>
        <bgColor indexed="64"/>
      </patternFill>
    </fill>
    <fill>
      <patternFill patternType="solid">
        <fgColor theme="7"/>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style="thin">
        <color theme="7"/>
      </top>
      <bottom style="thin">
        <color theme="7"/>
      </bottom>
      <diagonal/>
    </border>
    <border>
      <left/>
      <right/>
      <top/>
      <bottom style="thin">
        <color theme="3"/>
      </bottom>
      <diagonal/>
    </border>
    <border>
      <left/>
      <right/>
      <top/>
      <bottom style="medium">
        <color theme="3"/>
      </bottom>
      <diagonal/>
    </border>
    <border>
      <left/>
      <right/>
      <top style="medium">
        <color theme="3"/>
      </top>
      <bottom/>
      <diagonal/>
    </border>
    <border>
      <left/>
      <right/>
      <top/>
      <bottom style="thick">
        <color theme="4" tint="0.499984740745262"/>
      </bottom>
      <diagonal/>
    </border>
    <border>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alignment wrapText="1"/>
    </xf>
    <xf numFmtId="0" fontId="17" fillId="0" borderId="0">
      <alignment horizontal="right" vertical="center"/>
    </xf>
    <xf numFmtId="0" fontId="8" fillId="5" borderId="0">
      <alignment horizontal="center" vertical="center"/>
    </xf>
    <xf numFmtId="166" fontId="16" fillId="0" borderId="0">
      <alignment vertical="center"/>
    </xf>
    <xf numFmtId="0" fontId="9" fillId="0" borderId="0">
      <alignment horizontal="right" vertical="center"/>
    </xf>
    <xf numFmtId="0" fontId="7" fillId="3" borderId="0">
      <alignment horizontal="left" vertical="center"/>
    </xf>
    <xf numFmtId="166" fontId="6" fillId="0" borderId="1">
      <alignment horizontal="right" vertical="center"/>
    </xf>
    <xf numFmtId="166" fontId="5" fillId="2" borderId="0">
      <alignment horizontal="right" vertical="center"/>
    </xf>
    <xf numFmtId="166" fontId="5" fillId="0" borderId="0">
      <alignment horizontal="right" vertical="center"/>
    </xf>
    <xf numFmtId="0" fontId="7" fillId="3" borderId="0">
      <alignment horizontal="right" vertical="center"/>
    </xf>
    <xf numFmtId="0" fontId="11" fillId="0" borderId="0">
      <alignment horizontal="left" vertical="center"/>
    </xf>
    <xf numFmtId="171" fontId="16" fillId="0" borderId="0">
      <alignment vertical="center"/>
    </xf>
    <xf numFmtId="0" fontId="14" fillId="0" borderId="0">
      <alignment horizontal="left" vertical="center"/>
    </xf>
    <xf numFmtId="166" fontId="10" fillId="0" borderId="0"/>
    <xf numFmtId="171" fontId="15" fillId="0" borderId="0">
      <alignment horizontal="right" vertical="center"/>
    </xf>
    <xf numFmtId="166" fontId="15" fillId="0" borderId="0">
      <alignment vertical="center"/>
    </xf>
    <xf numFmtId="166" fontId="15" fillId="0" borderId="0">
      <alignment horizontal="left" vertical="center"/>
    </xf>
    <xf numFmtId="0" fontId="9" fillId="0" borderId="0">
      <alignment horizontal="left" vertical="center"/>
    </xf>
    <xf numFmtId="0" fontId="19" fillId="0" borderId="5" applyNumberFormat="0" applyFill="0" applyAlignment="0" applyProtection="0"/>
    <xf numFmtId="165" fontId="10" fillId="0" borderId="0" applyFont="0" applyFill="0" applyBorder="0" applyAlignment="0" applyProtection="0"/>
    <xf numFmtId="164" fontId="10"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9" fontId="10" fillId="0" borderId="0" applyFon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9" fillId="11" borderId="9" applyNumberFormat="0" applyAlignment="0" applyProtection="0"/>
    <xf numFmtId="0" fontId="30" fillId="12" borderId="10" applyNumberFormat="0" applyAlignment="0" applyProtection="0"/>
    <xf numFmtId="0" fontId="31" fillId="12" borderId="9" applyNumberFormat="0" applyAlignment="0" applyProtection="0"/>
    <xf numFmtId="0" fontId="32" fillId="0" borderId="11" applyNumberFormat="0" applyFill="0" applyAlignment="0" applyProtection="0"/>
    <xf numFmtId="0" fontId="33" fillId="13" borderId="12" applyNumberFormat="0" applyAlignment="0" applyProtection="0"/>
    <xf numFmtId="0" fontId="34" fillId="0" borderId="0" applyNumberFormat="0" applyFill="0" applyBorder="0" applyAlignment="0" applyProtection="0"/>
    <xf numFmtId="0" fontId="10" fillId="14" borderId="13" applyNumberFormat="0" applyFont="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1" fillId="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86">
    <xf numFmtId="0" fontId="0" fillId="0" borderId="0" xfId="0">
      <alignment wrapText="1"/>
    </xf>
    <xf numFmtId="0" fontId="3" fillId="0" borderId="0" xfId="0" applyFont="1">
      <alignment wrapText="1"/>
    </xf>
    <xf numFmtId="0" fontId="4" fillId="0" borderId="0" xfId="0" applyFont="1" applyAlignment="1"/>
    <xf numFmtId="0" fontId="3" fillId="0" borderId="0" xfId="0" applyFont="1" applyAlignment="1">
      <alignment vertical="center"/>
    </xf>
    <xf numFmtId="166" fontId="16" fillId="0" borderId="0" xfId="3">
      <alignment vertical="center"/>
    </xf>
    <xf numFmtId="0" fontId="4" fillId="0" borderId="0" xfId="0" applyFont="1" applyAlignment="1">
      <alignment horizontal="left"/>
    </xf>
    <xf numFmtId="0" fontId="3" fillId="0" borderId="0" xfId="0" applyFont="1" applyAlignment="1">
      <alignment horizontal="left"/>
    </xf>
    <xf numFmtId="0" fontId="7" fillId="3" borderId="0" xfId="9">
      <alignment horizontal="right" vertical="center"/>
    </xf>
    <xf numFmtId="0" fontId="0" fillId="4" borderId="0" xfId="0" applyFill="1" applyAlignment="1">
      <alignment vertical="center"/>
    </xf>
    <xf numFmtId="0" fontId="0" fillId="0" borderId="0" xfId="0" applyAlignment="1">
      <alignment vertical="center"/>
    </xf>
    <xf numFmtId="0" fontId="0" fillId="4" borderId="2" xfId="0" applyFill="1" applyBorder="1" applyAlignment="1">
      <alignment vertical="center"/>
    </xf>
    <xf numFmtId="0" fontId="0" fillId="0" borderId="2" xfId="0" applyBorder="1" applyAlignment="1">
      <alignment vertical="center"/>
    </xf>
    <xf numFmtId="0" fontId="17" fillId="0" borderId="0" xfId="1">
      <alignment horizontal="right" vertical="center"/>
    </xf>
    <xf numFmtId="0" fontId="3" fillId="5" borderId="0" xfId="0" applyFont="1" applyFill="1">
      <alignment wrapText="1"/>
    </xf>
    <xf numFmtId="0" fontId="12" fillId="5" borderId="0" xfId="0" applyFont="1" applyFill="1">
      <alignment wrapText="1"/>
    </xf>
    <xf numFmtId="0" fontId="11" fillId="0" borderId="0" xfId="10">
      <alignment horizontal="left" vertical="center"/>
    </xf>
    <xf numFmtId="171" fontId="16" fillId="0" borderId="0" xfId="11">
      <alignment vertical="center"/>
    </xf>
    <xf numFmtId="0" fontId="12" fillId="0" borderId="0" xfId="0" applyFont="1">
      <alignment wrapText="1"/>
    </xf>
    <xf numFmtId="0" fontId="13" fillId="7" borderId="0" xfId="1" applyFont="1" applyFill="1">
      <alignment horizontal="right" vertical="center"/>
    </xf>
    <xf numFmtId="0" fontId="17" fillId="6" borderId="0" xfId="1" applyFill="1" applyAlignment="1">
      <alignment horizontal="right" vertical="center" wrapText="1"/>
    </xf>
    <xf numFmtId="0" fontId="8" fillId="0" borderId="0" xfId="2" applyFill="1" applyAlignment="1">
      <alignment horizontal="left" vertical="center"/>
    </xf>
    <xf numFmtId="0" fontId="17" fillId="0" borderId="0" xfId="1" applyAlignment="1">
      <alignment horizontal="right" vertical="center" wrapText="1"/>
    </xf>
    <xf numFmtId="0" fontId="0" fillId="4" borderId="0" xfId="0" applyFill="1">
      <alignment wrapText="1"/>
    </xf>
    <xf numFmtId="0" fontId="0" fillId="4" borderId="2" xfId="0" applyFill="1" applyBorder="1">
      <alignment wrapText="1"/>
    </xf>
    <xf numFmtId="0" fontId="0" fillId="7" borderId="0" xfId="0" applyFill="1">
      <alignment wrapText="1"/>
    </xf>
    <xf numFmtId="0" fontId="8" fillId="6" borderId="0" xfId="2" applyFill="1" applyAlignment="1">
      <alignment horizontal="left" vertical="center"/>
    </xf>
    <xf numFmtId="171" fontId="15" fillId="4" borderId="0" xfId="14" applyFill="1">
      <alignment horizontal="right" vertical="center"/>
    </xf>
    <xf numFmtId="171" fontId="15" fillId="0" borderId="2" xfId="14" applyBorder="1">
      <alignment horizontal="right" vertical="center"/>
    </xf>
    <xf numFmtId="0" fontId="17" fillId="0" borderId="4" xfId="1" applyBorder="1" applyAlignment="1">
      <alignment horizontal="right" vertical="center" wrapText="1"/>
    </xf>
    <xf numFmtId="0" fontId="3" fillId="0" borderId="4" xfId="0" applyFont="1" applyBorder="1">
      <alignment wrapText="1"/>
    </xf>
    <xf numFmtId="0" fontId="0" fillId="0" borderId="4" xfId="0" applyBorder="1">
      <alignment wrapText="1"/>
    </xf>
    <xf numFmtId="0" fontId="3" fillId="0" borderId="0" xfId="0" applyFont="1" applyAlignment="1"/>
    <xf numFmtId="0" fontId="9" fillId="0" borderId="3" xfId="4" applyBorder="1" applyAlignment="1">
      <alignment horizontal="right"/>
    </xf>
    <xf numFmtId="0" fontId="3" fillId="0" borderId="3" xfId="0" applyFont="1" applyBorder="1" applyAlignment="1"/>
    <xf numFmtId="0" fontId="0" fillId="0" borderId="3" xfId="0" applyBorder="1" applyAlignment="1"/>
    <xf numFmtId="0" fontId="0" fillId="0" borderId="0" xfId="0" applyAlignment="1"/>
    <xf numFmtId="0" fontId="9" fillId="0" borderId="3" xfId="4" applyBorder="1" applyAlignment="1">
      <alignment horizontal="left"/>
    </xf>
    <xf numFmtId="0" fontId="9" fillId="0" borderId="0" xfId="17" applyAlignment="1">
      <alignment horizontal="left"/>
    </xf>
    <xf numFmtId="0" fontId="14" fillId="0" borderId="0" xfId="12" applyAlignment="1">
      <alignment horizontal="left"/>
    </xf>
    <xf numFmtId="0" fontId="7" fillId="3" borderId="0" xfId="9" applyAlignment="1">
      <alignment vertical="center"/>
    </xf>
    <xf numFmtId="0" fontId="16" fillId="0" borderId="0" xfId="0" applyFont="1">
      <alignment wrapText="1"/>
    </xf>
    <xf numFmtId="0" fontId="13" fillId="6" borderId="0" xfId="1" applyFont="1" applyFill="1">
      <alignment horizontal="right" vertical="center"/>
    </xf>
    <xf numFmtId="0" fontId="0" fillId="0" borderId="0" xfId="0" applyAlignment="1">
      <alignment vertical="center" wrapText="1"/>
    </xf>
    <xf numFmtId="0" fontId="18" fillId="0" borderId="0" xfId="0" applyFont="1">
      <alignment wrapText="1"/>
    </xf>
    <xf numFmtId="0" fontId="18" fillId="0" borderId="0" xfId="0" applyFont="1" applyAlignment="1">
      <alignment vertical="center"/>
    </xf>
    <xf numFmtId="0" fontId="20" fillId="3" borderId="0" xfId="18" applyFont="1" applyFill="1" applyBorder="1" applyAlignment="1">
      <alignment horizontal="center" vertical="center"/>
    </xf>
    <xf numFmtId="0" fontId="21" fillId="0" borderId="0" xfId="0" applyFont="1" applyAlignment="1">
      <alignment vertical="center" wrapText="1"/>
    </xf>
    <xf numFmtId="0" fontId="22" fillId="0" borderId="0" xfId="0" applyFont="1">
      <alignment wrapText="1"/>
    </xf>
    <xf numFmtId="0" fontId="21" fillId="0" borderId="0" xfId="0" applyFont="1">
      <alignment wrapText="1"/>
    </xf>
    <xf numFmtId="0" fontId="7" fillId="3" borderId="0" xfId="5">
      <alignment horizontal="left" vertical="center"/>
    </xf>
    <xf numFmtId="0" fontId="18" fillId="0" borderId="0" xfId="0" applyFont="1" applyAlignment="1">
      <alignment vertical="center" wrapText="1"/>
    </xf>
    <xf numFmtId="0" fontId="7" fillId="3" borderId="0" xfId="9" applyAlignment="1">
      <alignment horizontal="left" vertical="center"/>
    </xf>
    <xf numFmtId="0" fontId="15" fillId="4" borderId="0" xfId="14" applyNumberFormat="1" applyFill="1" applyAlignment="1">
      <alignment horizontal="left" vertical="center"/>
    </xf>
    <xf numFmtId="0" fontId="15" fillId="0" borderId="2" xfId="14" applyNumberFormat="1" applyBorder="1" applyAlignment="1">
      <alignment horizontal="left" vertical="center"/>
    </xf>
    <xf numFmtId="0" fontId="16" fillId="0" borderId="0" xfId="0" applyFont="1" applyAlignment="1">
      <alignment vertical="center"/>
    </xf>
    <xf numFmtId="0" fontId="10" fillId="4" borderId="0" xfId="13" applyNumberFormat="1" applyFill="1" applyAlignment="1">
      <alignment horizontal="right"/>
    </xf>
    <xf numFmtId="0" fontId="10" fillId="0" borderId="0" xfId="13" applyNumberFormat="1" applyAlignment="1">
      <alignment horizontal="right"/>
    </xf>
    <xf numFmtId="0" fontId="10" fillId="4" borderId="2" xfId="13" applyNumberFormat="1" applyFill="1" applyBorder="1" applyAlignment="1">
      <alignment horizontal="right"/>
    </xf>
    <xf numFmtId="0" fontId="10" fillId="0" borderId="2" xfId="13" applyNumberFormat="1" applyBorder="1" applyAlignment="1">
      <alignment horizontal="right"/>
    </xf>
    <xf numFmtId="0" fontId="16" fillId="0" borderId="0" xfId="3" applyNumberFormat="1">
      <alignment vertical="center"/>
    </xf>
    <xf numFmtId="0" fontId="16" fillId="0" borderId="0" xfId="3" applyNumberFormat="1" applyAlignment="1">
      <alignment horizontal="left" vertical="center"/>
    </xf>
    <xf numFmtId="0" fontId="0" fillId="0" borderId="6" xfId="0" applyBorder="1">
      <alignment wrapText="1"/>
    </xf>
    <xf numFmtId="0" fontId="0" fillId="7" borderId="0" xfId="0" applyFill="1" applyAlignment="1">
      <alignment horizontal="center"/>
    </xf>
    <xf numFmtId="0" fontId="8" fillId="5" borderId="4" xfId="2" applyBorder="1">
      <alignment horizontal="center" vertical="center"/>
    </xf>
    <xf numFmtId="0" fontId="17" fillId="3" borderId="0" xfId="1" applyFill="1" applyAlignment="1">
      <alignment horizontal="center" vertical="center" wrapText="1"/>
    </xf>
    <xf numFmtId="0" fontId="17" fillId="3" borderId="3" xfId="1" applyFill="1" applyBorder="1" applyAlignment="1">
      <alignment horizontal="center" vertical="center" wrapText="1"/>
    </xf>
    <xf numFmtId="0" fontId="3" fillId="0" borderId="0" xfId="0" applyFont="1" applyAlignment="1">
      <alignment horizontal="center"/>
    </xf>
    <xf numFmtId="0" fontId="18" fillId="0" borderId="0" xfId="0" applyFont="1" applyAlignment="1">
      <alignment horizontal="center" wrapText="1"/>
    </xf>
    <xf numFmtId="171" fontId="0" fillId="4" borderId="0" xfId="0" applyNumberFormat="1" applyFill="1" applyAlignment="1">
      <alignment vertical="center"/>
    </xf>
    <xf numFmtId="171" fontId="0" fillId="0" borderId="0" xfId="0" applyNumberFormat="1" applyAlignment="1">
      <alignment vertical="center"/>
    </xf>
    <xf numFmtId="171" fontId="0" fillId="0" borderId="2" xfId="0" applyNumberFormat="1" applyBorder="1" applyAlignment="1">
      <alignment vertical="center"/>
    </xf>
    <xf numFmtId="171" fontId="16" fillId="0" borderId="0" xfId="3" applyNumberFormat="1">
      <alignment vertical="center"/>
    </xf>
    <xf numFmtId="171" fontId="0" fillId="4" borderId="2" xfId="0" applyNumberFormat="1" applyFill="1" applyBorder="1" applyAlignment="1">
      <alignment vertical="center"/>
    </xf>
    <xf numFmtId="171" fontId="0" fillId="4" borderId="0" xfId="0" applyNumberFormat="1" applyFill="1" applyAlignment="1">
      <alignment horizontal="right" vertical="center"/>
    </xf>
    <xf numFmtId="171" fontId="0" fillId="0" borderId="0" xfId="0" applyNumberFormat="1" applyAlignment="1">
      <alignment horizontal="right" vertical="center"/>
    </xf>
    <xf numFmtId="171" fontId="0" fillId="4" borderId="2" xfId="0" applyNumberFormat="1" applyFill="1" applyBorder="1" applyAlignment="1">
      <alignment horizontal="right" vertical="center"/>
    </xf>
    <xf numFmtId="171" fontId="10" fillId="4" borderId="0" xfId="13" applyNumberFormat="1" applyFill="1" applyAlignment="1">
      <alignment horizontal="left"/>
    </xf>
    <xf numFmtId="171" fontId="10" fillId="4" borderId="0" xfId="13" applyNumberFormat="1" applyFill="1"/>
    <xf numFmtId="171" fontId="10" fillId="0" borderId="0" xfId="13" applyNumberFormat="1" applyAlignment="1">
      <alignment horizontal="left"/>
    </xf>
    <xf numFmtId="171" fontId="10" fillId="0" borderId="0" xfId="13" applyNumberFormat="1"/>
    <xf numFmtId="171" fontId="10" fillId="4" borderId="2" xfId="13" applyNumberFormat="1" applyFill="1" applyBorder="1" applyAlignment="1">
      <alignment horizontal="left"/>
    </xf>
    <xf numFmtId="171" fontId="10" fillId="4" borderId="6" xfId="13" applyNumberFormat="1" applyFill="1" applyBorder="1"/>
    <xf numFmtId="171" fontId="16" fillId="0" borderId="0" xfId="0" applyNumberFormat="1" applyFont="1">
      <alignment wrapText="1"/>
    </xf>
    <xf numFmtId="171" fontId="10" fillId="0" borderId="6" xfId="13" applyNumberFormat="1" applyBorder="1"/>
    <xf numFmtId="171" fontId="10" fillId="0" borderId="6" xfId="13" applyNumberFormat="1" applyBorder="1" applyAlignment="1">
      <alignment horizontal="left"/>
    </xf>
    <xf numFmtId="171" fontId="16" fillId="0" borderId="0" xfId="0" applyNumberFormat="1" applyFont="1" applyAlignment="1">
      <alignment vertical="center"/>
    </xf>
  </cellXfs>
  <cellStyles count="64">
    <cellStyle name="20% - Accent1" xfId="41" builtinId="30" customBuiltin="1"/>
    <cellStyle name="20% - Accent2" xfId="45" builtinId="34" customBuiltin="1"/>
    <cellStyle name="20% - Accent3" xfId="49" builtinId="38" customBuiltin="1"/>
    <cellStyle name="20% - Accent4" xfId="53" builtinId="42" customBuiltin="1"/>
    <cellStyle name="20% - Accent5" xfId="57" builtinId="46" customBuiltin="1"/>
    <cellStyle name="20% - Accent6" xfId="61" builtinId="50" customBuiltin="1"/>
    <cellStyle name="40% - Accent1" xfId="42" builtinId="31" customBuiltin="1"/>
    <cellStyle name="40% - Accent2" xfId="46" builtinId="35" customBuiltin="1"/>
    <cellStyle name="40% - Accent3" xfId="50" builtinId="39" customBuiltin="1"/>
    <cellStyle name="40% - Accent4" xfId="54" builtinId="43" customBuiltin="1"/>
    <cellStyle name="40% - Accent5" xfId="58" builtinId="47" customBuiltin="1"/>
    <cellStyle name="40% - Accent6" xfId="62" builtinId="51" customBuiltin="1"/>
    <cellStyle name="60% - Accent1" xfId="43" builtinId="32" customBuiltin="1"/>
    <cellStyle name="60% - Accent2" xfId="47" builtinId="36" customBuiltin="1"/>
    <cellStyle name="60% - Accent3" xfId="51" builtinId="40" customBuiltin="1"/>
    <cellStyle name="60% - Accent4" xfId="55" builtinId="44" customBuiltin="1"/>
    <cellStyle name="60% - Accent5" xfId="59" builtinId="48" customBuiltin="1"/>
    <cellStyle name="60% - Accent6" xfId="63" builtinId="52" customBuiltin="1"/>
    <cellStyle name="Accent1" xfId="40" builtinId="29" customBuiltin="1"/>
    <cellStyle name="Accent2" xfId="44" builtinId="33" customBuiltin="1"/>
    <cellStyle name="Accent3" xfId="48" builtinId="37" customBuiltin="1"/>
    <cellStyle name="Accent4" xfId="52" builtinId="41" customBuiltin="1"/>
    <cellStyle name="Accent5" xfId="56" builtinId="45" customBuiltin="1"/>
    <cellStyle name="Accent6" xfId="60" builtinId="49" customBuiltin="1"/>
    <cellStyle name="Berekening" xfId="33" builtinId="22" customBuiltin="1"/>
    <cellStyle name="Celtitel" xfId="1" xr:uid="{00000000-0005-0000-0000-000009000000}"/>
    <cellStyle name="Controlecel" xfId="35" builtinId="23" customBuiltin="1"/>
    <cellStyle name="Gekoppelde cel" xfId="34" builtinId="24" customBuiltin="1"/>
    <cellStyle name="Goed" xfId="28" builtinId="26" customBuiltin="1"/>
    <cellStyle name="Invoer" xfId="31" builtinId="20" customBuiltin="1"/>
    <cellStyle name="Komma" xfId="19" builtinId="3" customBuiltin="1"/>
    <cellStyle name="Komma [0]" xfId="20" builtinId="6" customBuiltin="1"/>
    <cellStyle name="Kop 1" xfId="25" builtinId="16" customBuiltin="1"/>
    <cellStyle name="Kop 2" xfId="18" builtinId="17" customBuiltin="1"/>
    <cellStyle name="Kop 3" xfId="26" builtinId="18" customBuiltin="1"/>
    <cellStyle name="Kop 4" xfId="27" builtinId="19" customBuiltin="1"/>
    <cellStyle name="Neutraal" xfId="30" builtinId="28" customBuiltin="1"/>
    <cellStyle name="Normaal 2" xfId="13" xr:uid="{00000000-0005-0000-0000-000002000000}"/>
    <cellStyle name="Notitie" xfId="37" builtinId="10" customBuiltin="1"/>
    <cellStyle name="Ongeldig" xfId="29" builtinId="27" customBuiltin="1"/>
    <cellStyle name="Procent" xfId="23" builtinId="5" customBuiltin="1"/>
    <cellStyle name="Standaard" xfId="0" builtinId="0" customBuiltin="1"/>
    <cellStyle name="Streep eerste rij" xfId="7" xr:uid="{00000000-0005-0000-0000-000000000000}"/>
    <cellStyle name="Streep tweede rij" xfId="8" xr:uid="{00000000-0005-0000-0000-000003000000}"/>
    <cellStyle name="Subtitel" xfId="2" xr:uid="{00000000-0005-0000-0000-000004000000}"/>
    <cellStyle name="Tabel - kop 2" xfId="9" xr:uid="{00000000-0005-0000-0000-000005000000}"/>
    <cellStyle name="Tabel - totaal" xfId="6" xr:uid="{00000000-0005-0000-0000-000006000000}"/>
    <cellStyle name="Tabelkop" xfId="5" xr:uid="{00000000-0005-0000-0000-000007000000}"/>
    <cellStyle name="Tabelkop 2" xfId="12" xr:uid="{00000000-0005-0000-0000-000008000000}"/>
    <cellStyle name="Titel" xfId="24" builtinId="15" customBuiltin="1"/>
    <cellStyle name="Totaal" xfId="39" builtinId="25" customBuiltin="1"/>
    <cellStyle name="Totaal - kop" xfId="3" xr:uid="{00000000-0005-0000-0000-00000A000000}"/>
    <cellStyle name="Totaal - kop 2" xfId="11" xr:uid="{00000000-0005-0000-0000-00000B000000}"/>
    <cellStyle name="Totaal - kop 3" xfId="15" xr:uid="{00000000-0005-0000-0000-00000C000000}"/>
    <cellStyle name="Totaal - koptitels" xfId="4" xr:uid="{00000000-0005-0000-0000-00000D000000}"/>
    <cellStyle name="Totaal - koptitels 2" xfId="10" xr:uid="{00000000-0005-0000-0000-00000E000000}"/>
    <cellStyle name="Totaal - koptitels 3" xfId="14" xr:uid="{00000000-0005-0000-0000-00000F000000}"/>
    <cellStyle name="Totaal - koptitels 3 2" xfId="16" xr:uid="{00000000-0005-0000-0000-000010000000}"/>
    <cellStyle name="Totaal - koptitels 4" xfId="17" xr:uid="{00000000-0005-0000-0000-000011000000}"/>
    <cellStyle name="Uitvoer" xfId="32" builtinId="21" customBuiltin="1"/>
    <cellStyle name="Valuta" xfId="21" builtinId="4" customBuiltin="1"/>
    <cellStyle name="Valuta [0]" xfId="22" builtinId="7" customBuiltin="1"/>
    <cellStyle name="Verklarende tekst" xfId="38" builtinId="53" customBuiltin="1"/>
    <cellStyle name="Waarschuwingstekst" xfId="36" builtinId="11" customBuiltin="1"/>
  </cellStyles>
  <dxfs count="90">
    <dxf>
      <numFmt numFmtId="171" formatCode="&quot;€&quot;\ #,##0.00"/>
    </dxf>
    <dxf>
      <numFmt numFmtId="171" formatCode="&quot;€&quot;\ #,##0.00"/>
    </dxf>
    <dxf>
      <font>
        <b/>
        <i val="0"/>
        <strike val="0"/>
        <condense val="0"/>
        <extend val="0"/>
        <outline val="0"/>
        <shadow val="0"/>
        <u val="none"/>
        <vertAlign val="baseline"/>
        <sz val="12"/>
        <color theme="7"/>
        <name val="Century Gothic"/>
        <family val="2"/>
        <scheme val="minor"/>
      </font>
      <numFmt numFmtId="171" formatCode="&quot;€&quot;\ #,##0.00"/>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theme="7"/>
        <name val="Century Gothic"/>
        <family val="2"/>
        <scheme val="minor"/>
      </font>
      <numFmt numFmtId="171" formatCode="&quot;€&quot;\ #,##0.00"/>
      <fill>
        <patternFill patternType="none">
          <fgColor indexed="64"/>
          <bgColor indexed="65"/>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theme="7"/>
        <name val="Century Gothic"/>
        <family val="2"/>
        <scheme val="minor"/>
      </font>
      <numFmt numFmtId="171" formatCode="&quot;€&quot;\ #,##0.00"/>
    </dxf>
    <dxf>
      <font>
        <b/>
        <i val="0"/>
        <strike val="0"/>
        <condense val="0"/>
        <extend val="0"/>
        <outline val="0"/>
        <shadow val="0"/>
        <u val="none"/>
        <vertAlign val="baseline"/>
        <sz val="12"/>
        <color theme="7"/>
        <name val="Century Gothic"/>
        <family val="2"/>
        <scheme val="minor"/>
      </font>
      <numFmt numFmtId="171" formatCode="&quot;€&quot;\ #,##0.00"/>
    </dxf>
    <dxf>
      <numFmt numFmtId="171" formatCode="&quot;€&quot;\ #,##0.00"/>
    </dxf>
    <dxf>
      <numFmt numFmtId="171" formatCode="&quot;€&quot;\ #,##0.00"/>
    </dxf>
    <dxf>
      <font>
        <strike val="0"/>
        <outline val="0"/>
        <shadow val="0"/>
        <u val="none"/>
        <vertAlign val="baseline"/>
        <sz val="12"/>
        <color theme="7" tint="-0.24994659260841701"/>
        <name val="Century Gothic"/>
        <family val="2"/>
        <scheme val="minor"/>
      </font>
      <numFmt numFmtId="171" formatCode="&quot;€&quot;\ #,##0.00"/>
    </dxf>
    <dxf>
      <font>
        <b/>
        <i val="0"/>
        <strike val="0"/>
        <condense val="0"/>
        <extend val="0"/>
        <outline val="0"/>
        <shadow val="0"/>
        <u val="none"/>
        <vertAlign val="baseline"/>
        <sz val="12"/>
        <color theme="7"/>
        <name val="Century Gothic"/>
        <family val="2"/>
        <scheme val="minor"/>
      </font>
      <numFmt numFmtId="171" formatCode="&quot;€&quot;\ #,##0.00"/>
    </dxf>
    <dxf>
      <font>
        <b/>
        <i val="0"/>
        <strike val="0"/>
        <condense val="0"/>
        <extend val="0"/>
        <outline val="0"/>
        <shadow val="0"/>
        <u val="none"/>
        <vertAlign val="baseline"/>
        <sz val="12"/>
        <color theme="7"/>
        <name val="Century Gothic"/>
        <family val="2"/>
        <scheme val="minor"/>
      </font>
      <numFmt numFmtId="171" formatCode="&quot;€&quot;\ #,##0.00"/>
    </dxf>
    <dxf>
      <font>
        <strike val="0"/>
        <outline val="0"/>
        <shadow val="0"/>
        <u val="none"/>
        <vertAlign val="baseline"/>
        <sz val="12"/>
        <color theme="7" tint="-0.24994659260841701"/>
        <name val="Century Gothic"/>
        <family val="2"/>
        <scheme val="minor"/>
      </font>
      <numFmt numFmtId="171" formatCode="&quot;€&quot;\ #,##0.00"/>
    </dxf>
    <dxf>
      <numFmt numFmtId="171" formatCode="&quot;€&quot;\ #,##0.00"/>
    </dxf>
    <dxf>
      <numFmt numFmtId="171" formatCode="&quot;€&quot;\ #,##0.00"/>
    </dxf>
    <dxf>
      <font>
        <b/>
        <i val="0"/>
        <strike val="0"/>
        <condense val="0"/>
        <extend val="0"/>
        <outline val="0"/>
        <shadow val="0"/>
        <u val="none"/>
        <vertAlign val="baseline"/>
        <sz val="12"/>
        <color theme="7"/>
        <name val="Century Gothic"/>
        <family val="2"/>
        <scheme val="minor"/>
      </font>
      <numFmt numFmtId="171" formatCode="&quot;€&quot;\ #,##0.00"/>
    </dxf>
    <dxf>
      <font>
        <b/>
        <i val="0"/>
        <strike val="0"/>
        <condense val="0"/>
        <extend val="0"/>
        <outline val="0"/>
        <shadow val="0"/>
        <u val="none"/>
        <vertAlign val="baseline"/>
        <sz val="12"/>
        <color theme="7"/>
        <name val="Century Gothic"/>
        <family val="2"/>
        <scheme val="minor"/>
      </font>
      <numFmt numFmtId="171" formatCode="&quot;€&quot;\ #,##0.00"/>
    </dxf>
    <dxf>
      <numFmt numFmtId="171" formatCode="&quot;€&quot;\ #,##0.00"/>
    </dxf>
    <dxf>
      <numFmt numFmtId="171" formatCode="&quot;€&quot;\ #,##0.00"/>
    </dxf>
    <dxf>
      <font>
        <strike val="0"/>
        <outline val="0"/>
        <shadow val="0"/>
        <u val="none"/>
        <vertAlign val="baseline"/>
        <sz val="12"/>
        <color theme="7" tint="-0.24994659260841701"/>
        <name val="Century Gothic"/>
        <family val="2"/>
        <scheme val="minor"/>
      </font>
      <numFmt numFmtId="171" formatCode="&quot;€&quot;\ #,##0.00"/>
    </dxf>
    <dxf>
      <font>
        <b/>
        <i val="0"/>
        <strike val="0"/>
        <condense val="0"/>
        <extend val="0"/>
        <outline val="0"/>
        <shadow val="0"/>
        <u val="none"/>
        <vertAlign val="baseline"/>
        <sz val="12"/>
        <color theme="7"/>
        <name val="Century Gothic"/>
        <family val="2"/>
        <scheme val="minor"/>
      </font>
      <numFmt numFmtId="171" formatCode="&quot;€&quot;\ #,##0.00"/>
    </dxf>
    <dxf>
      <font>
        <b/>
        <i val="0"/>
        <strike val="0"/>
        <condense val="0"/>
        <extend val="0"/>
        <outline val="0"/>
        <shadow val="0"/>
        <u val="none"/>
        <vertAlign val="baseline"/>
        <sz val="12"/>
        <color theme="7"/>
        <name val="Century Gothic"/>
        <family val="2"/>
        <scheme val="minor"/>
      </font>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numFmt numFmtId="171" formatCode="&quot;€&quot;\ #,##0.00"/>
    </dxf>
    <dxf>
      <font>
        <b/>
        <i val="0"/>
        <strike val="0"/>
        <condense val="0"/>
        <extend val="0"/>
        <outline val="0"/>
        <shadow val="0"/>
        <u val="none"/>
        <vertAlign val="baseline"/>
        <sz val="12"/>
        <color theme="7"/>
        <name val="Century Gothic"/>
        <family val="2"/>
        <scheme val="minor"/>
      </font>
      <numFmt numFmtId="169" formatCode="&quot;$&quot;#,##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numFmt numFmtId="0" formatCode="General"/>
    </dxf>
    <dxf>
      <numFmt numFmtId="0" formatCode="General"/>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alignment horizontal="general" vertical="bottom" textRotation="0" wrapText="1" indent="0" justifyLastLine="0" shrinkToFit="0" readingOrder="0"/>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alignment horizontal="general" vertical="bottom" textRotation="0" wrapText="1" indent="0" justifyLastLine="0" shrinkToFit="0" readingOrder="0"/>
    </dxf>
    <dxf>
      <font>
        <b/>
        <strike val="0"/>
        <outline val="0"/>
        <shadow val="0"/>
        <u val="none"/>
        <vertAlign val="baseline"/>
        <sz val="12"/>
        <color theme="7"/>
        <name val="Century Gothic"/>
        <family val="2"/>
        <scheme val="minor"/>
      </font>
    </dxf>
    <dxf>
      <numFmt numFmtId="0" formatCode="General"/>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numFmt numFmtId="0" formatCode="General"/>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dxf>
    <dxf>
      <font>
        <b/>
        <strike val="0"/>
        <outline val="0"/>
        <shadow val="0"/>
        <u val="none"/>
        <vertAlign val="baseline"/>
        <sz val="12"/>
        <color theme="7"/>
        <name val="Century Gothic"/>
        <family val="2"/>
        <scheme val="minor"/>
      </font>
    </dxf>
    <dxf>
      <numFmt numFmtId="0" formatCode="General"/>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numFmt numFmtId="0" formatCode="General"/>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alignment horizontal="general" vertical="bottom" textRotation="0" wrapText="1" indent="0" justifyLastLine="0" shrinkToFit="0" readingOrder="0"/>
    </dxf>
    <dxf>
      <font>
        <b/>
        <i val="0"/>
        <strike val="0"/>
        <condense val="0"/>
        <extend val="0"/>
        <outline val="0"/>
        <shadow val="0"/>
        <u val="none"/>
        <vertAlign val="baseline"/>
        <sz val="12"/>
        <color theme="7"/>
        <name val="Century Gothic"/>
        <family val="2"/>
        <scheme val="minor"/>
      </font>
    </dxf>
    <dxf>
      <font>
        <strike val="0"/>
        <outline val="0"/>
        <shadow val="0"/>
        <u val="none"/>
        <vertAlign val="baseline"/>
        <sz val="12"/>
        <color theme="7" tint="-0.24994659260841701"/>
        <name val="Century Gothic"/>
        <family val="2"/>
        <scheme val="minor"/>
      </font>
      <alignment horizontal="general" vertical="bottom" textRotation="0" wrapText="1" indent="0" justifyLastLine="0" shrinkToFit="0" readingOrder="0"/>
    </dxf>
    <dxf>
      <font>
        <b/>
        <strike val="0"/>
        <outline val="0"/>
        <shadow val="0"/>
        <u val="none"/>
        <vertAlign val="baseline"/>
        <sz val="12"/>
        <color theme="7"/>
        <name val="Century Gothic"/>
        <family val="2"/>
        <scheme val="minor"/>
      </font>
    </dxf>
    <dxf>
      <numFmt numFmtId="0" formatCode="General"/>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font>
        <b/>
        <i val="0"/>
        <strike val="0"/>
        <condense val="0"/>
        <extend val="0"/>
        <outline val="0"/>
        <shadow val="0"/>
        <u val="none"/>
        <vertAlign val="baseline"/>
        <sz val="12"/>
        <color theme="7"/>
        <name val="Century Gothic"/>
        <family val="2"/>
        <scheme val="minor"/>
      </font>
    </dxf>
    <dxf>
      <font>
        <b/>
        <strike val="0"/>
        <outline val="0"/>
        <shadow val="0"/>
        <u val="none"/>
        <vertAlign val="baseline"/>
        <sz val="12"/>
        <color theme="7"/>
        <name val="Century Gothic"/>
        <family val="2"/>
        <scheme val="minor"/>
      </font>
    </dxf>
    <dxf>
      <numFmt numFmtId="0" formatCode="General"/>
    </dxf>
    <dxf>
      <numFmt numFmtId="170" formatCode="\$#,##0.00"/>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170" formatCode="\$#,##0.00"/>
      <alignment horizontal="general" vertical="center" textRotation="0" wrapText="0" indent="0" justifyLastLine="0" shrinkToFit="0" readingOrder="0"/>
    </dxf>
    <dxf>
      <font>
        <strike val="0"/>
        <outline val="0"/>
        <shadow val="0"/>
        <u val="none"/>
        <vertAlign val="baseline"/>
        <sz val="14"/>
        <color theme="0"/>
        <name val="Calibri"/>
        <family val="2"/>
      </font>
      <numFmt numFmtId="0" formatCode="General"/>
      <fill>
        <patternFill patternType="solid">
          <fgColor indexed="64"/>
          <bgColor theme="3"/>
        </patternFill>
      </fill>
      <alignment horizontal="general" vertical="center" textRotation="0" wrapText="0" indent="0" justifyLastLine="0" shrinkToFit="0" readingOrder="0"/>
    </dxf>
    <dxf>
      <numFmt numFmtId="170" formatCode="\$#,##0.00"/>
      <alignment horizontal="general" vertical="center" textRotation="0" wrapText="0" indent="0" justifyLastLine="0" shrinkToFit="0" readingOrder="0"/>
    </dxf>
    <dxf>
      <font>
        <strike val="0"/>
        <outline val="0"/>
        <shadow val="0"/>
        <u val="none"/>
        <vertAlign val="baseline"/>
        <sz val="14"/>
        <color theme="0"/>
        <name val="Calibri"/>
        <family val="2"/>
      </font>
      <numFmt numFmtId="0" formatCode="General"/>
      <fill>
        <patternFill patternType="solid">
          <fgColor indexed="64"/>
          <bgColor theme="7"/>
        </patternFill>
      </fill>
      <alignment horizontal="general" vertical="center" textRotation="0" wrapText="0" indent="0" justifyLastLine="0" shrinkToFit="0" readingOrder="0"/>
    </dxf>
    <dxf>
      <numFmt numFmtId="170" formatCode="\$#,##0.00"/>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170" formatCode="\$#,##0.00"/>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border diagonalUp="0" diagonalDown="0">
        <left/>
        <right/>
        <top style="medium">
          <color theme="3"/>
        </top>
        <bottom/>
        <vertical/>
        <horizontal/>
      </border>
    </dxf>
    <dxf>
      <numFmt numFmtId="170" formatCode="\$#,##0.00"/>
      <alignment horizontal="general" vertical="center" textRotation="0" wrapText="0" indent="0" justifyLastLine="0" shrinkToFit="0" readingOrder="0"/>
    </dxf>
    <dxf>
      <numFmt numFmtId="0" formatCode="General"/>
      <fill>
        <patternFill patternType="solid">
          <fgColor indexed="64"/>
          <bgColor theme="3"/>
        </patternFill>
      </fill>
      <alignment horizontal="general" vertical="center" textRotation="0" wrapText="0" indent="0" justifyLastLine="0" shrinkToFit="0" readingOrder="0"/>
    </dxf>
    <dxf>
      <font>
        <strike val="0"/>
        <outline val="0"/>
        <shadow val="0"/>
        <u val="none"/>
        <vertAlign val="baseline"/>
        <sz val="10"/>
        <color auto="1"/>
        <name val="Century Gothic"/>
        <scheme val="minor"/>
      </font>
      <numFmt numFmtId="170" formatCode="\$#,##0.00"/>
      <alignment horizontal="general" vertical="center" textRotation="0" wrapText="0" indent="0" justifyLastLine="0" shrinkToFit="0" readingOrder="0"/>
    </dxf>
    <dxf>
      <font>
        <strike val="0"/>
        <outline val="0"/>
        <shadow val="0"/>
        <u val="none"/>
        <vertAlign val="baseline"/>
        <sz val="14"/>
        <color theme="0"/>
        <name val="Calibri"/>
        <family val="2"/>
      </font>
      <numFmt numFmtId="0" formatCode="General"/>
      <fill>
        <patternFill patternType="solid">
          <fgColor indexed="64"/>
          <bgColor theme="3"/>
        </patternFill>
      </fill>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Tabelstijl 1" pivot="0" count="4" xr9:uid="{00000000-0011-0000-FFFF-FFFF00000000}">
      <tableStyleElement type="wholeTable" dxfId="89"/>
      <tableStyleElement type="headerRow" dxfId="88"/>
      <tableStyleElement type="totalRow" dxfId="87"/>
      <tableStyleElement type="firstRowStripe" dxfId="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7527870392068026"/>
          <c:y val="8.0157250953721712E-2"/>
          <c:w val="0.62444742066508396"/>
          <c:h val="0.77922201454383255"/>
        </c:manualLayout>
      </c:layout>
      <c:barChart>
        <c:barDir val="col"/>
        <c:grouping val="clustered"/>
        <c:varyColors val="0"/>
        <c:ser>
          <c:idx val="0"/>
          <c:order val="0"/>
          <c:tx>
            <c:v>Totale inkomsten</c:v>
          </c:tx>
          <c:spPr>
            <a:solidFill>
              <a:schemeClr val="accent5">
                <a:shade val="76000"/>
              </a:schemeClr>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7-396A-4EC2-BC3D-5CE92D3ABD9E}"/>
              </c:ext>
            </c:extLst>
          </c:dPt>
          <c:dPt>
            <c:idx val="1"/>
            <c:invertIfNegative val="0"/>
            <c:bubble3D val="0"/>
            <c:spPr>
              <a:solidFill>
                <a:schemeClr val="tx2"/>
              </a:solidFill>
              <a:ln>
                <a:noFill/>
              </a:ln>
              <a:effectLst/>
            </c:spPr>
            <c:extLst>
              <c:ext xmlns:c16="http://schemas.microsoft.com/office/drawing/2014/chart" uri="{C3380CC4-5D6E-409C-BE32-E72D297353CC}">
                <c16:uniqueId val="{00000002-396A-4EC2-BC3D-5CE92D3ABD9E}"/>
              </c:ext>
            </c:extLst>
          </c:dPt>
          <c:cat>
            <c:strLit>
              <c:ptCount val="2"/>
              <c:pt idx="0">
                <c:v>Geschat</c:v>
              </c:pt>
              <c:pt idx="1">
                <c:v>Werkelijk</c:v>
              </c:pt>
            </c:strLit>
          </c:cat>
          <c:val>
            <c:numRef>
              <c:f>Overzicht!$C$6:$D$6</c:f>
              <c:numCache>
                <c:formatCode>"€"\ #,##0.00</c:formatCode>
                <c:ptCount val="2"/>
                <c:pt idx="0">
                  <c:v>1936</c:v>
                </c:pt>
                <c:pt idx="1">
                  <c:v>1831</c:v>
                </c:pt>
              </c:numCache>
            </c:numRef>
          </c:val>
          <c:extLst>
            <c:ext xmlns:c16="http://schemas.microsoft.com/office/drawing/2014/chart" uri="{C3380CC4-5D6E-409C-BE32-E72D297353CC}">
              <c16:uniqueId val="{00000000-396A-4EC2-BC3D-5CE92D3ABD9E}"/>
            </c:ext>
          </c:extLst>
        </c:ser>
        <c:ser>
          <c:idx val="1"/>
          <c:order val="1"/>
          <c:tx>
            <c:v>Totale onkosten</c:v>
          </c:tx>
          <c:spPr>
            <a:solidFill>
              <a:schemeClr val="accent4"/>
            </a:solidFill>
            <a:ln>
              <a:noFill/>
            </a:ln>
            <a:effectLst/>
          </c:spPr>
          <c:invertIfNegative val="0"/>
          <c:cat>
            <c:strLit>
              <c:ptCount val="2"/>
              <c:pt idx="0">
                <c:v>Geschat</c:v>
              </c:pt>
              <c:pt idx="1">
                <c:v>Werkelijk</c:v>
              </c:pt>
            </c:strLit>
          </c:cat>
          <c:val>
            <c:numRef>
              <c:f>Overzicht!$C$7:$D$7</c:f>
              <c:numCache>
                <c:formatCode>"€"\ #,##0.00</c:formatCode>
                <c:ptCount val="2"/>
                <c:pt idx="0">
                  <c:v>1145</c:v>
                </c:pt>
                <c:pt idx="1">
                  <c:v>395</c:v>
                </c:pt>
              </c:numCache>
            </c:numRef>
          </c:val>
          <c:extLst>
            <c:ext xmlns:c16="http://schemas.microsoft.com/office/drawing/2014/chart" uri="{C3380CC4-5D6E-409C-BE32-E72D297353CC}">
              <c16:uniqueId val="{00000001-396A-4EC2-BC3D-5CE92D3ABD9E}"/>
            </c:ext>
          </c:extLst>
        </c:ser>
        <c:dLbls>
          <c:showLegendKey val="0"/>
          <c:showVal val="0"/>
          <c:showCatName val="0"/>
          <c:showSerName val="0"/>
          <c:showPercent val="0"/>
          <c:showBubbleSize val="0"/>
        </c:dLbls>
        <c:gapWidth val="199"/>
        <c:axId val="106426752"/>
        <c:axId val="106429824"/>
      </c:barChart>
      <c:catAx>
        <c:axId val="106426752"/>
        <c:scaling>
          <c:orientation val="minMax"/>
        </c:scaling>
        <c:delete val="0"/>
        <c:axPos val="b"/>
        <c:numFmt formatCode="General" sourceLinked="0"/>
        <c:majorTickMark val="none"/>
        <c:minorTickMark val="none"/>
        <c:tickLblPos val="nextTo"/>
        <c:spPr>
          <a:noFill/>
          <a:ln w="9525" cap="flat" cmpd="sng" algn="ctr">
            <a:noFill/>
            <a:round/>
          </a:ln>
          <a:effectLst/>
        </c:spPr>
        <c:txPr>
          <a:bodyPr rot="0" spcFirstLastPara="1" vertOverflow="ellipsis" wrap="square" anchor="ctr" anchorCtr="1"/>
          <a:lstStyle/>
          <a:p>
            <a:pPr>
              <a:defRPr sz="1200" b="1" i="0" u="none" strike="noStrike" kern="1200" cap="none" spc="0" normalizeH="0" baseline="0">
                <a:solidFill>
                  <a:schemeClr val="tx2"/>
                </a:solidFill>
                <a:latin typeface="Century Gothic" panose="020B0502020202020204" pitchFamily="34" charset="0"/>
                <a:ea typeface="+mn-ea"/>
                <a:cs typeface="+mn-cs"/>
              </a:defRPr>
            </a:pPr>
            <a:endParaRPr lang="nl-NL"/>
          </a:p>
        </c:txPr>
        <c:crossAx val="106429824"/>
        <c:crosses val="autoZero"/>
        <c:auto val="1"/>
        <c:lblAlgn val="ctr"/>
        <c:lblOffset val="100"/>
        <c:tickLblSkip val="1"/>
        <c:tickMarkSkip val="1"/>
        <c:noMultiLvlLbl val="1"/>
      </c:catAx>
      <c:valAx>
        <c:axId val="106429824"/>
        <c:scaling>
          <c:orientation val="minMax"/>
        </c:scaling>
        <c:delete val="0"/>
        <c:axPos val="l"/>
        <c:majorGridlines>
          <c:spPr>
            <a:ln w="0" cap="flat" cmpd="sng" algn="ctr">
              <a:solidFill>
                <a:schemeClr val="tx2">
                  <a:alpha val="24000"/>
                </a:schemeClr>
              </a:solidFill>
              <a:round/>
            </a:ln>
            <a:effectLst/>
          </c:spPr>
        </c:majorGridlines>
        <c:numFmt formatCode="&quot;€&quot;\ #,##0.00" sourceLinked="1"/>
        <c:majorTickMark val="none"/>
        <c:minorTickMark val="none"/>
        <c:tickLblPos val="nextTo"/>
        <c:spPr>
          <a:noFill/>
          <a:ln>
            <a:noFill/>
          </a:ln>
          <a:effectLst/>
        </c:spPr>
        <c:txPr>
          <a:bodyPr rot="0" spcFirstLastPara="1" vertOverflow="ellipsis" wrap="square" anchor="ctr" anchorCtr="1"/>
          <a:lstStyle/>
          <a:p>
            <a:pPr>
              <a:defRPr sz="1200" b="1" i="0" u="none" strike="noStrike" kern="1200" baseline="0">
                <a:solidFill>
                  <a:schemeClr val="tx2"/>
                </a:solidFill>
                <a:latin typeface="Century Gothic" panose="020B0502020202020204" pitchFamily="34" charset="0"/>
                <a:ea typeface="+mn-ea"/>
                <a:cs typeface="+mn-cs"/>
              </a:defRPr>
            </a:pPr>
            <a:endParaRPr lang="nl-NL"/>
          </a:p>
        </c:txPr>
        <c:crossAx val="106426752"/>
        <c:crossesAt val="1"/>
        <c:crossBetween val="between"/>
      </c:valAx>
      <c:spPr>
        <a:noFill/>
        <a:ln>
          <a:noFill/>
        </a:ln>
        <a:effectLst/>
      </c:spPr>
    </c:plotArea>
    <c:legend>
      <c:legendPos val="r"/>
      <c:layout>
        <c:manualLayout>
          <c:xMode val="edge"/>
          <c:yMode val="edge"/>
          <c:x val="0.81125519663095746"/>
          <c:y val="0.78286490844967715"/>
          <c:w val="0.15192053627442928"/>
          <c:h val="9.251587066835582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j-lt"/>
              <a:ea typeface="宋体"/>
              <a:cs typeface="宋体"/>
            </a:defRPr>
          </a:pPr>
          <a:endParaRPr lang="nl-NL"/>
        </a:p>
      </c:txPr>
    </c:legend>
    <c:plotVisOnly val="1"/>
    <c:dispBlanksAs val="gap"/>
    <c:showDLblsOverMax val="0"/>
  </c:chart>
  <c:spPr>
    <a:noFill/>
    <a:ln w="9525" cap="flat" cmpd="sng" algn="ctr">
      <a:noFill/>
      <a:round/>
    </a:ln>
    <a:effectLst/>
  </c:spPr>
  <c:txPr>
    <a:bodyPr/>
    <a:lstStyle/>
    <a:p>
      <a:pPr>
        <a:defRPr>
          <a:solidFill>
            <a:schemeClr val="dk1"/>
          </a:solidFill>
          <a:latin typeface="+mn-lt"/>
          <a:ea typeface="+mn-ea"/>
          <a:cs typeface="+mn-cs"/>
        </a:defRPr>
      </a:pPr>
      <a:endParaRPr lang="nl-NL"/>
    </a:p>
  </c:txPr>
  <c:printSettings>
    <c:headerFooter/>
    <c:pageMargins b="0.75000000000000189" l="0.70000000000000062" r="0.70000000000000062" t="0.75000000000000189" header="0.30000000000000032" footer="0.30000000000000032"/>
    <c:pageSetup paperSize="0" orientation="landscape" horizontalDpi="300" verticalDpi="300" copies="0"/>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256055</xdr:colOff>
      <xdr:row>7</xdr:row>
      <xdr:rowOff>193404</xdr:rowOff>
    </xdr:from>
    <xdr:to>
      <xdr:col>5</xdr:col>
      <xdr:colOff>57150</xdr:colOff>
      <xdr:row>11</xdr:row>
      <xdr:rowOff>12369</xdr:rowOff>
    </xdr:to>
    <xdr:graphicFrame macro="">
      <xdr:nvGraphicFramePr>
        <xdr:cNvPr id="5" name="Grafiek 1" descr="Gegroepeerd kolomdiagram toont geschatte en werkelijke waarden voor totale inkomsten en vergelijking totale uitgaven">
          <a:extLst>
            <a:ext uri="{FF2B5EF4-FFF2-40B4-BE49-F238E27FC236}">
              <a16:creationId xmlns:a16="http://schemas.microsoft.com/office/drawing/2014/main" id="{60863F3F-7848-4564-A588-3361AC30A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nkostenVoorDeLocatie" displayName="OnkostenVoorDeLocatie" ref="B7:D12" totalsRowCount="1" headerRowDxfId="85" dataDxfId="84">
  <autoFilter ref="B7:D11" xr:uid="{00000000-0009-0000-0100-000001000000}">
    <filterColumn colId="0" hiddenButton="1"/>
    <filterColumn colId="1" hiddenButton="1"/>
    <filterColumn colId="2" hiddenButton="1"/>
  </autoFilter>
  <tableColumns count="3">
    <tableColumn id="1" xr3:uid="{00000000-0010-0000-0000-000001000000}" name="Locatie" totalsRowLabel="Totaal"/>
    <tableColumn id="2" xr3:uid="{00000000-0010-0000-0000-000002000000}" name="Geschat" totalsRowFunction="sum" dataDxfId="1"/>
    <tableColumn id="3" xr3:uid="{00000000-0010-0000-0000-000003000000}" name="Werkelijk" totalsRowFunction="sum" dataDxfId="0"/>
  </tableColumns>
  <tableStyleInfo showFirstColumn="1" showLastColumn="0" showRowStripes="1" showColumnStripes="0"/>
  <extLst>
    <ext xmlns:x14="http://schemas.microsoft.com/office/spreadsheetml/2009/9/main" uri="{504A1905-F514-4f6f-8877-14C23A59335A}">
      <x14:table altTextSummary="Geschatte en werkelijke locatiekosten in deze tabel invoeren. Het totaal wordt automatisch berekend aan het eind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3DD056C-FFB8-4B9E-8E14-D5B12E0B9C1F}" name="VerkoopVanArtikelen" displayName="VerkoopVanArtikelen" ref="B25:G30" totalsRowCount="1" headerRowDxfId="55" totalsRowDxfId="54">
  <autoFilter ref="B25:G29" xr:uid="{684FDA5D-B4D6-495C-99B2-D39C6C827520}">
    <filterColumn colId="0" hiddenButton="1"/>
    <filterColumn colId="1" hiddenButton="1"/>
    <filterColumn colId="2" hiddenButton="1"/>
    <filterColumn colId="3" hiddenButton="1"/>
    <filterColumn colId="4" hiddenButton="1"/>
    <filterColumn colId="5" hiddenButton="1"/>
  </autoFilter>
  <tableColumns count="6">
    <tableColumn id="1" xr3:uid="{BC6418F7-A9C8-43A1-A6F2-3AB561596D66}" name="Geschat" totalsRowLabel=" " dataDxfId="53" totalsRowDxfId="52"/>
    <tableColumn id="2" xr3:uid="{365083BD-F86C-4BB5-996F-C626439D2D1C}" name="Werkelijk" dataDxfId="51" totalsRowDxfId="50"/>
    <tableColumn id="3" xr3:uid="{146161C7-AC9D-4222-9562-41B5332DD37C}" name="Type" dataDxfId="49" totalsRowDxfId="48"/>
    <tableColumn id="4" xr3:uid="{B0900443-8038-4D5C-9BF0-16F5BEB30D99}" name="Prijs" dataDxfId="11" totalsRowDxfId="47"/>
    <tableColumn id="5" xr3:uid="{3A47B389-5237-4990-A605-B1747E2AD3C9}" name="Geschat totaal" totalsRowFunction="sum" dataDxfId="13" totalsRowDxfId="10">
      <calculatedColumnFormula>B26*E26</calculatedColumnFormula>
    </tableColumn>
    <tableColumn id="6" xr3:uid="{9ECF773D-EFF2-40D6-8076-132E5B814654}" name="Werkelijk totaal" totalsRowFunction="sum" dataDxfId="12" totalsRowDxfId="9">
      <calculatedColumnFormula>C26*E26</calculatedColumnFormula>
    </tableColumn>
  </tableColumns>
  <tableStyleInfo showFirstColumn="1" showLastColumn="0" showRowStripes="0" showColumnStripes="0"/>
  <extLst>
    <ext xmlns:x14="http://schemas.microsoft.com/office/spreadsheetml/2009/9/main" uri="{504A1905-F514-4f6f-8877-14C23A59335A}">
      <x14:table altTextSummary="Geschatte en werkelijke aantal verkochte artikelen en artikelprijzen in deze tabel invoeren. Geschatte en werkelijke inkomsten uit verkoop van artikelen en totalen worden automatisch bereken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6E950BD-4F6D-4DF6-8BFD-B5C5483D0D4F}" name="ExposantenEnVerkopers" displayName="ExposantenEnVerkopers" ref="B19:G23" totalsRowCount="1" headerRowDxfId="46" totalsRowDxfId="45">
  <autoFilter ref="B19:G22" xr:uid="{D62341D1-7152-4895-956D-01ED391EDACB}">
    <filterColumn colId="0" hiddenButton="1"/>
    <filterColumn colId="1" hiddenButton="1"/>
    <filterColumn colId="2" hiddenButton="1"/>
    <filterColumn colId="3" hiddenButton="1"/>
    <filterColumn colId="4" hiddenButton="1"/>
    <filterColumn colId="5" hiddenButton="1"/>
  </autoFilter>
  <tableColumns count="6">
    <tableColumn id="1" xr3:uid="{26244883-B09A-42C0-B3A8-965A2FC967D7}" name="Geschat" totalsRowLabel=" " dataDxfId="44" totalsRowDxfId="43"/>
    <tableColumn id="2" xr3:uid="{3390ED39-05DF-4BA5-A133-BBF70CBEA7F0}" name="Werkelijk" dataDxfId="42" totalsRowDxfId="41"/>
    <tableColumn id="3" xr3:uid="{3EAEED3D-70C3-47CB-800A-B18C07AE1451}" name="Type" totalsRowDxfId="40"/>
    <tableColumn id="4" xr3:uid="{79D672F5-E00D-4213-8AAE-8F74FB6310D8}" name="Prijs" dataDxfId="8" totalsRowDxfId="39"/>
    <tableColumn id="5" xr3:uid="{A72B8C55-9405-4B43-BFB5-92FFD70E5367}" name="Geschat totaal" totalsRowFunction="sum" dataDxfId="7" totalsRowDxfId="5">
      <calculatedColumnFormula>B20*E20</calculatedColumnFormula>
    </tableColumn>
    <tableColumn id="6" xr3:uid="{F4EE8538-2BD6-45C4-8023-98CE902D8628}" name="Werkelijk totaal" totalsRowFunction="sum" dataDxfId="6" totalsRowDxfId="4">
      <calculatedColumnFormula>C20*E20</calculatedColumnFormula>
    </tableColumn>
  </tableColumns>
  <tableStyleInfo showFirstColumn="1" showLastColumn="0" showRowStripes="0" showColumnStripes="0"/>
  <extLst>
    <ext xmlns:x14="http://schemas.microsoft.com/office/spreadsheetml/2009/9/main" uri="{504A1905-F514-4f6f-8877-14C23A59335A}">
      <x14:table altTextSummary="Geschatte en werkelijke aantal exposanten en leveranciers en standprijzen in deze tabel invoeren. Geschatte en werkelijke inkomsten uit exposanten voor elk type stand en totalen worden automatisch bereken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41E86A-36E0-480D-A3DC-D3229DD85844}" name="Totaal" displayName="Totaal" ref="B5:D8" totalsRowCount="1" headerRowDxfId="38">
  <autoFilter ref="B5:D7" xr:uid="{44C87851-1F72-45EA-B09F-30EC68A28FB2}">
    <filterColumn colId="0" hiddenButton="1"/>
    <filterColumn colId="1" hiddenButton="1"/>
    <filterColumn colId="2" hiddenButton="1"/>
  </autoFilter>
  <tableColumns count="3">
    <tableColumn id="1" xr3:uid="{715B62C2-E136-42AB-A40A-CAF45FF3CA04}" name="Totaal" totalsRowLabel="Totale winst (of verlies)" dataDxfId="37" totalsRowDxfId="36"/>
    <tableColumn id="2" xr3:uid="{9ACE6E1F-4ADA-4C40-852B-D31827674F33}" name="Geschat" totalsRowFunction="custom" totalsRowDxfId="3">
      <totalsRowFormula>C6-C7</totalsRowFormula>
    </tableColumn>
    <tableColumn id="3" xr3:uid="{64DFDDFA-82F3-4CD3-9EF3-EB94E0961F33}" name="Werkelijk" totalsRowFunction="custom" totalsRowDxfId="2">
      <totalsRowFormula>D6-D7</totalsRowFormula>
    </tableColumn>
  </tableColumns>
  <tableStyleInfo showFirstColumn="1" showLastColumn="0" showRowStripes="0" showColumnStripes="0"/>
  <extLst>
    <ext xmlns:x14="http://schemas.microsoft.com/office/spreadsheetml/2009/9/main" uri="{504A1905-F514-4f6f-8877-14C23A59335A}">
      <x14:table altTextSummary="Totale geschatte en werkelijke inkomsten en uitgaven worden automatisch bijgewerkt in deze tabel. Totale winst of verlies wordt automatisch aan het eind bereken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OnkostenVoorVersieringen" displayName="OnkostenVoorVersieringen" ref="B14:D20" totalsRowCount="1" headerRowDxfId="83" dataDxfId="82">
  <autoFilter ref="B14:D19" xr:uid="{00000000-0009-0000-0100-000002000000}">
    <filterColumn colId="0" hiddenButton="1"/>
    <filterColumn colId="1" hiddenButton="1"/>
    <filterColumn colId="2" hiddenButton="1"/>
  </autoFilter>
  <tableColumns count="3">
    <tableColumn id="1" xr3:uid="{00000000-0010-0000-0100-000001000000}" name="Versieringen" totalsRowLabel="Totaal" totalsRowDxfId="81"/>
    <tableColumn id="2" xr3:uid="{00000000-0010-0000-0100-000002000000}" name="Geschat" totalsRowFunction="sum" dataDxfId="35"/>
    <tableColumn id="3" xr3:uid="{00000000-0010-0000-0100-000003000000}" name="Werkelijk" totalsRowFunction="sum" dataDxfId="34"/>
  </tableColumns>
  <tableStyleInfo showFirstColumn="1" showLastColumn="0" showRowStripes="1" showColumnStripes="0"/>
  <extLst>
    <ext xmlns:x14="http://schemas.microsoft.com/office/spreadsheetml/2009/9/main" uri="{504A1905-F514-4f6f-8877-14C23A59335A}">
      <x14:table altTextSummary="Geschatte en werkelijke kosten voor versieringen in deze tabel invoeren. Het totaal wordt automatisch berekend aan het eind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OnkostenVoorPubliciteit" displayName="OnkostenVoorPubliciteit" ref="B22:D26" totalsRowCount="1" headerRowDxfId="80" dataDxfId="79">
  <autoFilter ref="B22:D25" xr:uid="{00000000-0009-0000-0100-000003000000}">
    <filterColumn colId="0" hiddenButton="1"/>
    <filterColumn colId="1" hiddenButton="1"/>
    <filterColumn colId="2" hiddenButton="1"/>
  </autoFilter>
  <tableColumns count="3">
    <tableColumn id="1" xr3:uid="{00000000-0010-0000-0200-000001000000}" name="Publiciteit" totalsRowLabel="Totaal"/>
    <tableColumn id="2" xr3:uid="{00000000-0010-0000-0200-000002000000}" name="Geschat" totalsRowFunction="sum" dataDxfId="33"/>
    <tableColumn id="3" xr3:uid="{00000000-0010-0000-0200-000003000000}" name="Werkelijk" totalsRowFunction="sum" dataDxfId="32"/>
  </tableColumns>
  <tableStyleInfo showFirstColumn="1" showLastColumn="0" showRowStripes="1" showColumnStripes="0"/>
  <extLst>
    <ext xmlns:x14="http://schemas.microsoft.com/office/spreadsheetml/2009/9/main" uri="{504A1905-F514-4f6f-8877-14C23A59335A}">
      <x14:table altTextSummary="Geschatte en werkelijke publiciteitskosten in deze tabel invoeren. Het totaal wordt automatisch berekend aan het eind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iversenOnkosten" displayName="DiversenOnkosten" ref="B28:D33" totalsRowCount="1" headerRowDxfId="78" dataDxfId="77">
  <autoFilter ref="B28:D32" xr:uid="{00000000-0009-0000-0100-000004000000}">
    <filterColumn colId="0" hiddenButton="1"/>
    <filterColumn colId="1" hiddenButton="1"/>
    <filterColumn colId="2" hiddenButton="1"/>
  </autoFilter>
  <tableColumns count="3">
    <tableColumn id="1" xr3:uid="{00000000-0010-0000-0300-000001000000}" name="Diversen" totalsRowLabel="Totaal"/>
    <tableColumn id="2" xr3:uid="{00000000-0010-0000-0300-000002000000}" name="Geschat" totalsRowFunction="sum" dataDxfId="31"/>
    <tableColumn id="3" xr3:uid="{00000000-0010-0000-0300-000003000000}" name="Werkelijk" totalsRowFunction="sum" dataDxfId="30"/>
  </tableColumns>
  <tableStyleInfo showFirstColumn="1" showLastColumn="0" showRowStripes="1" showColumnStripes="0"/>
  <extLst>
    <ext xmlns:x14="http://schemas.microsoft.com/office/spreadsheetml/2009/9/main" uri="{504A1905-F514-4f6f-8877-14C23A59335A}">
      <x14:table altTextSummary="Geschatte en werkelijke overige kosten in deze tabel invoeren. Het totaal wordt automatisch berekend aan het eind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OnkostenVoorHapjesEnDrankjes" displayName="OnkostenVoorHapjesEnDrankjes" ref="F7:H12" totalsRowCount="1" headerRowDxfId="76" dataDxfId="75">
  <autoFilter ref="F7:H11" xr:uid="{00000000-0009-0000-0100-000005000000}">
    <filterColumn colId="0" hiddenButton="1"/>
    <filterColumn colId="1" hiddenButton="1"/>
    <filterColumn colId="2" hiddenButton="1"/>
  </autoFilter>
  <tableColumns count="3">
    <tableColumn id="1" xr3:uid="{00000000-0010-0000-0400-000001000000}" name="Hapjes en drankjes" totalsRowLabel="Totaal"/>
    <tableColumn id="2" xr3:uid="{00000000-0010-0000-0400-000002000000}" name="Geschat" totalsRowFunction="sum" dataDxfId="29"/>
    <tableColumn id="3" xr3:uid="{00000000-0010-0000-0400-000003000000}" name="Werkelijk" totalsRowFunction="sum" dataDxfId="28"/>
  </tableColumns>
  <tableStyleInfo showFirstColumn="1" showLastColumn="0" showRowStripes="1" showColumnStripes="0"/>
  <extLst>
    <ext xmlns:x14="http://schemas.microsoft.com/office/spreadsheetml/2009/9/main" uri="{504A1905-F514-4f6f-8877-14C23A59335A}">
      <x14:table altTextSummary="Geschatte en werkelijke kosten voor versnaperingen in deze tabel invoeren. Het totaal wordt automatisch berekend aan het eind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OnkostenVoorHetProgramma" displayName="OnkostenVoorHetProgramma" ref="F14:H20" totalsRowCount="1" headerRowDxfId="74" dataDxfId="73">
  <autoFilter ref="F14:H19" xr:uid="{00000000-0009-0000-0100-000006000000}">
    <filterColumn colId="0" hiddenButton="1"/>
    <filterColumn colId="1" hiddenButton="1"/>
    <filterColumn colId="2" hiddenButton="1"/>
  </autoFilter>
  <tableColumns count="3">
    <tableColumn id="1" xr3:uid="{00000000-0010-0000-0500-000001000000}" name="Programma" totalsRowLabel="Totaal"/>
    <tableColumn id="2" xr3:uid="{00000000-0010-0000-0500-000002000000}" name="Geschat" totalsRowFunction="sum" dataDxfId="27"/>
    <tableColumn id="3" xr3:uid="{00000000-0010-0000-0500-000003000000}" name="Werkelijk" totalsRowFunction="sum" dataDxfId="26"/>
  </tableColumns>
  <tableStyleInfo showFirstColumn="1" showLastColumn="0" showRowStripes="1" showColumnStripes="0"/>
  <extLst>
    <ext xmlns:x14="http://schemas.microsoft.com/office/spreadsheetml/2009/9/main" uri="{504A1905-F514-4f6f-8877-14C23A59335A}">
      <x14:table altTextSummary="Geschatte en werkelijke programmakosten in deze tabel invoeren. Het totaal wordt automatisch berekend aan het eind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OnkostenVoorPrijzen" displayName="OnkostenVoorPrijzen" ref="F22:H25" totalsRowCount="1" headerRowDxfId="72" dataDxfId="71">
  <autoFilter ref="F22:H24" xr:uid="{00000000-0009-0000-0100-000007000000}">
    <filterColumn colId="0" hiddenButton="1"/>
    <filterColumn colId="1" hiddenButton="1"/>
    <filterColumn colId="2" hiddenButton="1"/>
  </autoFilter>
  <tableColumns count="3">
    <tableColumn id="1" xr3:uid="{00000000-0010-0000-0600-000001000000}" name="Prijzen" totalsRowLabel="Totaal"/>
    <tableColumn id="2" xr3:uid="{00000000-0010-0000-0600-000002000000}" name="Geschat" totalsRowFunction="sum" dataDxfId="25"/>
    <tableColumn id="3" xr3:uid="{00000000-0010-0000-0600-000003000000}" name="Werkelijk" totalsRowFunction="sum" dataDxfId="24"/>
  </tableColumns>
  <tableStyleInfo showFirstColumn="1" showLastColumn="0" showRowStripes="1" showColumnStripes="0"/>
  <extLst>
    <ext xmlns:x14="http://schemas.microsoft.com/office/spreadsheetml/2009/9/main" uri="{504A1905-F514-4f6f-8877-14C23A59335A}">
      <x14:table altTextSummary="Geschatte en werkelijke prijskosten in deze tabel invoeren. Het totaal wordt automatisch berekend aan het eind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F6F934E-1CF9-4525-A781-A2CFBBDC7A07}" name="Entreegeld" displayName="Entreegeld" ref="B7:G11" totalsRowCount="1" headerRowDxfId="70" totalsRowDxfId="69">
  <autoFilter ref="B7:G10" xr:uid="{7BC44FD1-D91C-4648-B5D1-2FA456220A3B}">
    <filterColumn colId="0" hiddenButton="1"/>
    <filterColumn colId="1" hiddenButton="1"/>
    <filterColumn colId="2" hiddenButton="1"/>
    <filterColumn colId="3" hiddenButton="1"/>
    <filterColumn colId="4" hiddenButton="1"/>
    <filterColumn colId="5" hiddenButton="1"/>
  </autoFilter>
  <tableColumns count="6">
    <tableColumn id="1" xr3:uid="{1956CEF2-66C0-4CE8-980F-818E1104E113}" name="Geschat" totalsRowLabel=" " totalsRowDxfId="68"/>
    <tableColumn id="2" xr3:uid="{190635A1-C89F-4B41-9577-106010040DD2}" name="Werkelijk" totalsRowDxfId="67"/>
    <tableColumn id="3" xr3:uid="{801E504E-0C17-4D32-A4C0-ECA08E25BAC7}" name="Type" totalsRowDxfId="66"/>
    <tableColumn id="4" xr3:uid="{8DD036BD-E0F9-473A-B7C6-53BA29CD673E}" name="Prijs" dataDxfId="23" totalsRowDxfId="65"/>
    <tableColumn id="5" xr3:uid="{B626F33E-F2A0-4BAB-B5F8-F4449D6C40F8}" name="Geschat totaal" totalsRowFunction="sum" dataDxfId="22" totalsRowDxfId="20">
      <calculatedColumnFormula>B8*E8</calculatedColumnFormula>
    </tableColumn>
    <tableColumn id="6" xr3:uid="{8CEF3842-6AC2-4DEC-B98E-272B51785A45}" name="Werkelijk totaal" totalsRowFunction="sum" dataDxfId="21" totalsRowDxfId="19">
      <calculatedColumnFormula>C8*E8</calculatedColumnFormula>
    </tableColumn>
  </tableColumns>
  <tableStyleInfo showFirstColumn="1" showLastColumn="0" showRowStripes="0" showColumnStripes="0"/>
  <extLst>
    <ext xmlns:x14="http://schemas.microsoft.com/office/spreadsheetml/2009/9/main" uri="{504A1905-F514-4f6f-8877-14C23A59335A}">
      <x14:table altTextSummary="Geschatte en werkelijke aantal entrees en ticketprijzen in deze tabel invoeren voor elke leeftijdsgroep. Geschatte en werkelijke inkomsten uit entrees en totalen worden automatisch bereken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54C90BF-BF8A-4CBE-8E99-BFF32747D52A}" name="AdvertentiesInProgrammaboekje" displayName="AdvertentiesInProgrammaboekje" ref="B13:G17" totalsRowCount="1" headerRowDxfId="64" totalsRowDxfId="63">
  <autoFilter ref="B13:G16" xr:uid="{3ED3A882-653C-4D69-9A88-46A2556EC8FC}">
    <filterColumn colId="0" hiddenButton="1"/>
    <filterColumn colId="1" hiddenButton="1"/>
    <filterColumn colId="2" hiddenButton="1"/>
    <filterColumn colId="3" hiddenButton="1"/>
    <filterColumn colId="4" hiddenButton="1"/>
    <filterColumn colId="5" hiddenButton="1"/>
  </autoFilter>
  <tableColumns count="6">
    <tableColumn id="1" xr3:uid="{49FCF96E-7577-4C71-8A60-5E7A454CE540}" name="Geschat" totalsRowLabel=" " dataDxfId="62" totalsRowDxfId="61"/>
    <tableColumn id="2" xr3:uid="{8007CE88-F562-4753-9981-1610AECEA5F8}" name="Werkelijk" dataDxfId="60" totalsRowDxfId="59"/>
    <tableColumn id="3" xr3:uid="{F04AF209-89F6-410C-918A-091D08F5CF3D}" name="Type" dataDxfId="58" totalsRowDxfId="57"/>
    <tableColumn id="4" xr3:uid="{C3FE77EC-5521-49FF-9A6F-498984BE8BFF}" name="Prijs" dataDxfId="18" totalsRowDxfId="56"/>
    <tableColumn id="5" xr3:uid="{9C66B263-C646-4E43-ADA0-C12623582F85}" name="Geschat totaal" totalsRowFunction="sum" dataDxfId="17" totalsRowDxfId="15">
      <calculatedColumnFormula>B14*E14</calculatedColumnFormula>
    </tableColumn>
    <tableColumn id="6" xr3:uid="{0683A6F8-CDF0-4B41-8DC0-861A05E61DB7}" name="Werkelijk totaal" totalsRowFunction="sum" dataDxfId="16" totalsRowDxfId="14">
      <calculatedColumnFormula>C14*E14</calculatedColumnFormula>
    </tableColumn>
  </tableColumns>
  <tableStyleInfo showFirstColumn="1" showLastColumn="0" showRowStripes="1" showColumnStripes="0"/>
  <extLst>
    <ext xmlns:x14="http://schemas.microsoft.com/office/spreadsheetml/2009/9/main" uri="{504A1905-F514-4f6f-8877-14C23A59335A}">
      <x14:table altTextSummary="Geschatte en werkelijke aantal advertenties en advertentieprijzen in deze tabel invoeren. Geschatte en werkelijke inkomsten uit artikelen en totalen worden automatisch berekend"/>
    </ext>
  </extLst>
</table>
</file>

<file path=xl/theme/theme1.xml><?xml version="1.0" encoding="utf-8"?>
<a:theme xmlns:a="http://schemas.openxmlformats.org/drawingml/2006/main" name="Office Theme">
  <a:themeElements>
    <a:clrScheme name="Custom 146">
      <a:dk1>
        <a:sysClr val="windowText" lastClr="000000"/>
      </a:dk1>
      <a:lt1>
        <a:sysClr val="window" lastClr="FFFFFF"/>
      </a:lt1>
      <a:dk2>
        <a:srgbClr val="385468"/>
      </a:dk2>
      <a:lt2>
        <a:srgbClr val="C9C2D1"/>
      </a:lt2>
      <a:accent1>
        <a:srgbClr val="89C8C1"/>
      </a:accent1>
      <a:accent2>
        <a:srgbClr val="F08A7B"/>
      </a:accent2>
      <a:accent3>
        <a:srgbClr val="6BB1C9"/>
      </a:accent3>
      <a:accent4>
        <a:srgbClr val="CE4242"/>
      </a:accent4>
      <a:accent5>
        <a:srgbClr val="0D6E74"/>
      </a:accent5>
      <a:accent6>
        <a:srgbClr val="1AB0AD"/>
      </a:accent6>
      <a:hlink>
        <a:srgbClr val="B333FF"/>
      </a:hlink>
      <a:folHlink>
        <a:srgbClr val="5300A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4609-BD12-4008-8DDE-8F9C74422398}">
  <sheetPr>
    <pageSetUpPr fitToPage="1"/>
  </sheetPr>
  <dimension ref="B1:B8"/>
  <sheetViews>
    <sheetView showGridLines="0" tabSelected="1" workbookViewId="0"/>
  </sheetViews>
  <sheetFormatPr defaultRowHeight="17.25" x14ac:dyDescent="0.3"/>
  <cols>
    <col min="1" max="1" width="2.77734375" customWidth="1"/>
    <col min="2" max="2" width="80.77734375" customWidth="1"/>
    <col min="3" max="3" width="2.77734375" customWidth="1"/>
  </cols>
  <sheetData>
    <row r="1" spans="2:2" s="42" customFormat="1" ht="30" customHeight="1" x14ac:dyDescent="0.3">
      <c r="B1" s="45" t="s">
        <v>0</v>
      </c>
    </row>
    <row r="2" spans="2:2" s="42" customFormat="1" ht="30" customHeight="1" x14ac:dyDescent="0.3">
      <c r="B2" s="46" t="s">
        <v>1</v>
      </c>
    </row>
    <row r="3" spans="2:2" s="42" customFormat="1" ht="36.75" customHeight="1" x14ac:dyDescent="0.3">
      <c r="B3" s="46" t="s">
        <v>2</v>
      </c>
    </row>
    <row r="4" spans="2:2" s="42" customFormat="1" ht="30" customHeight="1" x14ac:dyDescent="0.3">
      <c r="B4" s="46" t="s">
        <v>3</v>
      </c>
    </row>
    <row r="5" spans="2:2" s="42" customFormat="1" ht="36.75" customHeight="1" x14ac:dyDescent="0.3">
      <c r="B5" s="46" t="s">
        <v>4</v>
      </c>
    </row>
    <row r="6" spans="2:2" s="42" customFormat="1" ht="30" customHeight="1" x14ac:dyDescent="0.2">
      <c r="B6" s="47" t="s">
        <v>5</v>
      </c>
    </row>
    <row r="7" spans="2:2" ht="70.5" customHeight="1" x14ac:dyDescent="0.3">
      <c r="B7" s="46" t="s">
        <v>85</v>
      </c>
    </row>
    <row r="8" spans="2:2" ht="33" customHeight="1" x14ac:dyDescent="0.3">
      <c r="B8" s="48" t="s">
        <v>6</v>
      </c>
    </row>
  </sheetData>
  <pageMargins left="1" right="0.75" top="0.75"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9"/>
  <sheetViews>
    <sheetView showGridLines="0" zoomScaleNormal="100" workbookViewId="0"/>
  </sheetViews>
  <sheetFormatPr defaultColWidth="8.88671875" defaultRowHeight="30" customHeight="1" x14ac:dyDescent="0.25"/>
  <cols>
    <col min="1" max="1" width="6.88671875" style="50" customWidth="1"/>
    <col min="2" max="2" width="26" style="1" customWidth="1"/>
    <col min="3" max="4" width="11.6640625" style="1" customWidth="1"/>
    <col min="5" max="5" width="7" style="1" customWidth="1"/>
    <col min="6" max="6" width="26.77734375" style="1" customWidth="1"/>
    <col min="7" max="8" width="11.6640625" style="1" customWidth="1"/>
    <col min="9" max="9" width="2.77734375" style="1" customWidth="1"/>
    <col min="10" max="16384" width="8.88671875" style="1"/>
  </cols>
  <sheetData>
    <row r="1" spans="1:17" ht="12.75" customHeight="1" x14ac:dyDescent="0.3">
      <c r="A1" s="50" t="s">
        <v>86</v>
      </c>
      <c r="B1" s="14"/>
      <c r="C1" s="25"/>
      <c r="D1" s="19"/>
      <c r="E1" s="18"/>
      <c r="F1" s="62"/>
      <c r="G1" s="62"/>
      <c r="H1" s="62"/>
      <c r="I1"/>
      <c r="J1"/>
      <c r="K1"/>
      <c r="L1"/>
      <c r="M1"/>
      <c r="N1"/>
      <c r="O1"/>
      <c r="P1"/>
      <c r="Q1"/>
    </row>
    <row r="2" spans="1:17" ht="145.5" customHeight="1" thickBot="1" x14ac:dyDescent="0.35">
      <c r="A2" s="50" t="s">
        <v>87</v>
      </c>
      <c r="B2" s="64" t="s">
        <v>11</v>
      </c>
      <c r="C2" s="64"/>
      <c r="D2" s="64"/>
      <c r="E2" s="64"/>
      <c r="F2" s="64"/>
      <c r="G2" s="64"/>
      <c r="H2" s="64"/>
      <c r="I2"/>
      <c r="J2"/>
      <c r="K2"/>
      <c r="L2"/>
      <c r="M2"/>
      <c r="N2"/>
      <c r="O2"/>
      <c r="P2"/>
      <c r="Q2"/>
    </row>
    <row r="3" spans="1:17" ht="42" customHeight="1" x14ac:dyDescent="0.3">
      <c r="A3" s="50" t="s">
        <v>7</v>
      </c>
      <c r="B3" s="20"/>
      <c r="C3" s="28"/>
      <c r="D3" s="29"/>
      <c r="E3" s="30"/>
      <c r="F3" s="30"/>
      <c r="G3" s="63" t="s">
        <v>50</v>
      </c>
      <c r="H3" s="63"/>
      <c r="I3"/>
      <c r="J3"/>
      <c r="K3"/>
      <c r="L3"/>
      <c r="M3"/>
      <c r="N3"/>
      <c r="O3"/>
      <c r="P3"/>
    </row>
    <row r="4" spans="1:17" s="31" customFormat="1" ht="70.5" customHeight="1" thickBot="1" x14ac:dyDescent="0.35">
      <c r="A4" s="50" t="s">
        <v>8</v>
      </c>
      <c r="B4" s="32"/>
      <c r="C4" s="33"/>
      <c r="D4" s="33"/>
      <c r="E4" s="34"/>
      <c r="F4" s="34"/>
      <c r="G4" s="32" t="s">
        <v>34</v>
      </c>
      <c r="H4" s="32" t="s">
        <v>35</v>
      </c>
      <c r="I4" s="35"/>
      <c r="J4" s="35"/>
      <c r="K4" s="35"/>
      <c r="L4" s="35"/>
      <c r="M4" s="35"/>
      <c r="N4" s="35"/>
      <c r="O4" s="35"/>
      <c r="P4" s="35"/>
    </row>
    <row r="5" spans="1:17" s="3" customFormat="1" ht="22.5" customHeight="1" x14ac:dyDescent="0.3">
      <c r="A5" s="50" t="s">
        <v>88</v>
      </c>
      <c r="B5" s="15" t="s">
        <v>12</v>
      </c>
      <c r="E5"/>
      <c r="F5"/>
      <c r="G5" s="16">
        <f>SUM(C12,C20,C26,C33,G12,G20,G25)</f>
        <v>1145</v>
      </c>
      <c r="H5" s="16">
        <f>SUM(D12,D20,D26,D33,H12,H20,H25)</f>
        <v>395</v>
      </c>
      <c r="I5"/>
      <c r="J5"/>
      <c r="K5"/>
      <c r="L5"/>
      <c r="M5"/>
      <c r="N5"/>
      <c r="O5"/>
      <c r="P5"/>
    </row>
    <row r="6" spans="1:17" ht="26.25" customHeight="1" x14ac:dyDescent="0.3">
      <c r="E6"/>
      <c r="F6"/>
      <c r="G6"/>
      <c r="H6"/>
      <c r="I6"/>
      <c r="J6"/>
      <c r="K6"/>
      <c r="L6"/>
      <c r="M6"/>
      <c r="N6"/>
      <c r="O6"/>
      <c r="P6"/>
    </row>
    <row r="7" spans="1:17" ht="30" customHeight="1" x14ac:dyDescent="0.3">
      <c r="A7" s="50" t="s">
        <v>9</v>
      </c>
      <c r="B7" s="49" t="s">
        <v>13</v>
      </c>
      <c r="C7" s="7" t="s">
        <v>34</v>
      </c>
      <c r="D7" s="7" t="s">
        <v>35</v>
      </c>
      <c r="E7"/>
      <c r="F7" s="49" t="s">
        <v>36</v>
      </c>
      <c r="G7" s="7" t="s">
        <v>34</v>
      </c>
      <c r="H7" s="7" t="s">
        <v>35</v>
      </c>
      <c r="I7"/>
      <c r="J7"/>
      <c r="K7"/>
      <c r="L7"/>
      <c r="M7"/>
      <c r="N7"/>
      <c r="O7"/>
      <c r="P7"/>
    </row>
    <row r="8" spans="1:17" ht="30" customHeight="1" x14ac:dyDescent="0.3">
      <c r="B8" s="8" t="s">
        <v>14</v>
      </c>
      <c r="C8" s="68">
        <v>500</v>
      </c>
      <c r="D8" s="68">
        <v>250</v>
      </c>
      <c r="E8"/>
      <c r="F8" s="8" t="s">
        <v>37</v>
      </c>
      <c r="G8" s="68"/>
      <c r="H8" s="68"/>
      <c r="I8"/>
      <c r="J8"/>
      <c r="K8"/>
      <c r="L8"/>
      <c r="M8"/>
      <c r="N8"/>
      <c r="O8"/>
      <c r="P8"/>
    </row>
    <row r="9" spans="1:17" ht="30" customHeight="1" x14ac:dyDescent="0.3">
      <c r="B9" s="9" t="s">
        <v>15</v>
      </c>
      <c r="C9" s="69">
        <v>400</v>
      </c>
      <c r="D9" s="69">
        <v>50</v>
      </c>
      <c r="E9"/>
      <c r="F9" s="9" t="s">
        <v>38</v>
      </c>
      <c r="G9" s="69"/>
      <c r="H9" s="69"/>
      <c r="I9"/>
      <c r="J9"/>
      <c r="K9"/>
      <c r="L9"/>
      <c r="M9"/>
      <c r="N9"/>
      <c r="O9"/>
      <c r="P9"/>
    </row>
    <row r="10" spans="1:17" ht="30" customHeight="1" x14ac:dyDescent="0.3">
      <c r="B10" s="8" t="s">
        <v>16</v>
      </c>
      <c r="C10" s="68"/>
      <c r="D10" s="68"/>
      <c r="E10"/>
      <c r="F10" s="8" t="s">
        <v>39</v>
      </c>
      <c r="G10" s="68"/>
      <c r="H10" s="68"/>
      <c r="I10"/>
      <c r="J10"/>
      <c r="K10"/>
      <c r="L10"/>
      <c r="M10"/>
      <c r="N10"/>
      <c r="O10"/>
      <c r="P10"/>
    </row>
    <row r="11" spans="1:17" ht="30" customHeight="1" x14ac:dyDescent="0.3">
      <c r="B11" s="11" t="s">
        <v>17</v>
      </c>
      <c r="C11" s="70"/>
      <c r="D11" s="70"/>
      <c r="E11"/>
      <c r="F11" s="11" t="s">
        <v>40</v>
      </c>
      <c r="G11" s="70"/>
      <c r="H11" s="70"/>
      <c r="I11"/>
      <c r="J11"/>
      <c r="K11"/>
      <c r="L11"/>
      <c r="M11"/>
      <c r="N11"/>
      <c r="O11"/>
      <c r="P11"/>
    </row>
    <row r="12" spans="1:17" ht="30" customHeight="1" x14ac:dyDescent="0.3">
      <c r="B12" s="4" t="s">
        <v>18</v>
      </c>
      <c r="C12" s="71">
        <f>SUBTOTAL(109,OnkostenVoorDeLocatie[Geschat])</f>
        <v>900</v>
      </c>
      <c r="D12" s="71">
        <f>SUBTOTAL(109,OnkostenVoorDeLocatie[Werkelijk])</f>
        <v>300</v>
      </c>
      <c r="E12"/>
      <c r="F12" s="4" t="s">
        <v>18</v>
      </c>
      <c r="G12" s="71">
        <f>SUBTOTAL(109,OnkostenVoorHapjesEnDrankjes[Geschat])</f>
        <v>0</v>
      </c>
      <c r="H12" s="71">
        <f>SUBTOTAL(109,OnkostenVoorHapjesEnDrankjes[Werkelijk])</f>
        <v>0</v>
      </c>
      <c r="I12"/>
      <c r="J12"/>
      <c r="K12"/>
      <c r="L12"/>
      <c r="M12"/>
      <c r="N12"/>
      <c r="O12"/>
      <c r="P12"/>
    </row>
    <row r="13" spans="1:17" ht="33" customHeight="1" x14ac:dyDescent="0.3">
      <c r="B13"/>
      <c r="C13"/>
      <c r="D13"/>
      <c r="E13"/>
      <c r="F13"/>
      <c r="G13"/>
      <c r="H13"/>
      <c r="I13"/>
      <c r="J13"/>
      <c r="K13"/>
      <c r="L13"/>
      <c r="M13"/>
      <c r="N13"/>
      <c r="O13"/>
      <c r="P13"/>
    </row>
    <row r="14" spans="1:17" ht="30" customHeight="1" x14ac:dyDescent="0.3">
      <c r="A14" s="50" t="s">
        <v>10</v>
      </c>
      <c r="B14" s="49" t="s">
        <v>19</v>
      </c>
      <c r="C14" s="7" t="s">
        <v>34</v>
      </c>
      <c r="D14" s="7" t="s">
        <v>35</v>
      </c>
      <c r="E14"/>
      <c r="F14" s="49" t="s">
        <v>41</v>
      </c>
      <c r="G14" s="7" t="s">
        <v>34</v>
      </c>
      <c r="H14" s="7" t="s">
        <v>35</v>
      </c>
      <c r="I14"/>
      <c r="J14"/>
      <c r="K14"/>
      <c r="L14"/>
      <c r="M14"/>
      <c r="N14"/>
      <c r="O14"/>
      <c r="P14"/>
    </row>
    <row r="15" spans="1:17" ht="30" customHeight="1" x14ac:dyDescent="0.3">
      <c r="B15" s="8" t="s">
        <v>20</v>
      </c>
      <c r="C15" s="68">
        <v>200</v>
      </c>
      <c r="D15" s="68">
        <v>50</v>
      </c>
      <c r="E15"/>
      <c r="F15" s="8" t="s">
        <v>42</v>
      </c>
      <c r="G15" s="68"/>
      <c r="H15" s="68"/>
      <c r="I15"/>
      <c r="J15"/>
      <c r="K15"/>
      <c r="L15"/>
      <c r="M15"/>
      <c r="N15"/>
      <c r="O15"/>
      <c r="P15"/>
    </row>
    <row r="16" spans="1:17" ht="30" customHeight="1" x14ac:dyDescent="0.3">
      <c r="B16" s="9" t="s">
        <v>21</v>
      </c>
      <c r="C16" s="69"/>
      <c r="D16" s="69"/>
      <c r="E16"/>
      <c r="F16" s="9" t="s">
        <v>43</v>
      </c>
      <c r="G16" s="69"/>
      <c r="H16" s="69"/>
      <c r="I16"/>
      <c r="J16"/>
      <c r="K16"/>
      <c r="L16"/>
      <c r="M16"/>
      <c r="N16"/>
      <c r="O16"/>
      <c r="P16"/>
    </row>
    <row r="17" spans="1:16" ht="30" customHeight="1" x14ac:dyDescent="0.3">
      <c r="B17" s="8" t="s">
        <v>22</v>
      </c>
      <c r="C17" s="68"/>
      <c r="D17" s="68"/>
      <c r="E17"/>
      <c r="F17" s="8" t="s">
        <v>44</v>
      </c>
      <c r="G17" s="68"/>
      <c r="H17" s="68"/>
      <c r="I17"/>
      <c r="J17"/>
      <c r="K17"/>
      <c r="L17"/>
      <c r="M17"/>
      <c r="N17"/>
      <c r="O17"/>
      <c r="P17"/>
    </row>
    <row r="18" spans="1:16" ht="30" customHeight="1" x14ac:dyDescent="0.3">
      <c r="B18" s="9" t="s">
        <v>23</v>
      </c>
      <c r="C18" s="69"/>
      <c r="D18" s="69"/>
      <c r="E18"/>
      <c r="F18" s="9" t="s">
        <v>45</v>
      </c>
      <c r="G18" s="69"/>
      <c r="H18" s="69"/>
      <c r="I18"/>
      <c r="J18"/>
      <c r="K18"/>
      <c r="L18"/>
      <c r="M18"/>
      <c r="N18"/>
      <c r="O18"/>
      <c r="P18"/>
    </row>
    <row r="19" spans="1:16" ht="30" customHeight="1" x14ac:dyDescent="0.3">
      <c r="B19" s="10" t="s">
        <v>24</v>
      </c>
      <c r="C19" s="72"/>
      <c r="D19" s="72"/>
      <c r="E19"/>
      <c r="F19" s="10" t="s">
        <v>46</v>
      </c>
      <c r="G19" s="72"/>
      <c r="H19" s="72"/>
      <c r="I19"/>
      <c r="J19"/>
      <c r="K19"/>
      <c r="L19"/>
      <c r="M19"/>
      <c r="N19"/>
      <c r="O19"/>
      <c r="P19"/>
    </row>
    <row r="20" spans="1:16" ht="30" customHeight="1" x14ac:dyDescent="0.3">
      <c r="B20" s="4" t="s">
        <v>18</v>
      </c>
      <c r="C20" s="71">
        <f>SUBTOTAL(109,OnkostenVoorVersieringen[Geschat])</f>
        <v>200</v>
      </c>
      <c r="D20" s="71">
        <f>SUBTOTAL(109,OnkostenVoorVersieringen[Werkelijk])</f>
        <v>50</v>
      </c>
      <c r="E20"/>
      <c r="F20" s="4" t="s">
        <v>18</v>
      </c>
      <c r="G20" s="71">
        <f>SUBTOTAL(109,OnkostenVoorHetProgramma[Geschat])</f>
        <v>0</v>
      </c>
      <c r="H20" s="71">
        <f>SUBTOTAL(109,OnkostenVoorHetProgramma[Werkelijk])</f>
        <v>0</v>
      </c>
      <c r="I20"/>
      <c r="J20"/>
      <c r="K20"/>
      <c r="L20"/>
      <c r="M20"/>
      <c r="N20"/>
      <c r="O20"/>
      <c r="P20"/>
    </row>
    <row r="21" spans="1:16" ht="33" customHeight="1" x14ac:dyDescent="0.3">
      <c r="B21" s="35"/>
      <c r="C21" s="35"/>
      <c r="D21" s="35"/>
      <c r="E21"/>
      <c r="F21"/>
      <c r="G21"/>
      <c r="H21"/>
      <c r="I21"/>
      <c r="J21"/>
      <c r="K21"/>
      <c r="L21"/>
      <c r="M21"/>
      <c r="N21"/>
      <c r="O21"/>
      <c r="P21"/>
    </row>
    <row r="22" spans="1:16" ht="30" customHeight="1" x14ac:dyDescent="0.3">
      <c r="A22" s="50" t="s">
        <v>84</v>
      </c>
      <c r="B22" s="49" t="s">
        <v>25</v>
      </c>
      <c r="C22" s="7" t="s">
        <v>34</v>
      </c>
      <c r="D22" s="7" t="s">
        <v>35</v>
      </c>
      <c r="E22"/>
      <c r="F22" s="49" t="s">
        <v>47</v>
      </c>
      <c r="G22" s="7" t="s">
        <v>34</v>
      </c>
      <c r="H22" s="7" t="s">
        <v>35</v>
      </c>
      <c r="I22"/>
      <c r="J22"/>
      <c r="K22"/>
      <c r="L22"/>
      <c r="M22"/>
      <c r="N22"/>
      <c r="O22"/>
      <c r="P22"/>
    </row>
    <row r="23" spans="1:16" ht="30" customHeight="1" x14ac:dyDescent="0.3">
      <c r="B23" s="8" t="s">
        <v>26</v>
      </c>
      <c r="C23" s="73">
        <v>45</v>
      </c>
      <c r="D23" s="68">
        <v>45</v>
      </c>
      <c r="E23"/>
      <c r="F23" s="8" t="s">
        <v>48</v>
      </c>
      <c r="G23" s="68"/>
      <c r="H23" s="68"/>
      <c r="I23"/>
      <c r="J23"/>
      <c r="K23"/>
      <c r="L23"/>
      <c r="M23"/>
      <c r="N23"/>
      <c r="O23"/>
      <c r="P23"/>
    </row>
    <row r="24" spans="1:16" ht="30" customHeight="1" x14ac:dyDescent="0.3">
      <c r="B24" s="9" t="s">
        <v>27</v>
      </c>
      <c r="C24" s="74"/>
      <c r="D24" s="69"/>
      <c r="F24" s="11" t="s">
        <v>49</v>
      </c>
      <c r="G24" s="70"/>
      <c r="H24" s="70"/>
      <c r="I24"/>
      <c r="J24"/>
      <c r="K24"/>
      <c r="L24"/>
      <c r="M24"/>
      <c r="N24"/>
      <c r="O24"/>
      <c r="P24"/>
    </row>
    <row r="25" spans="1:16" ht="30" customHeight="1" x14ac:dyDescent="0.25">
      <c r="B25" s="10" t="s">
        <v>28</v>
      </c>
      <c r="C25" s="75"/>
      <c r="D25" s="72"/>
      <c r="F25" s="4" t="s">
        <v>18</v>
      </c>
      <c r="G25" s="71">
        <f>SUBTOTAL(109,OnkostenVoorPrijzen[Geschat])</f>
        <v>0</v>
      </c>
      <c r="H25" s="71">
        <f>SUBTOTAL(109,OnkostenVoorPrijzen[Werkelijk])</f>
        <v>0</v>
      </c>
    </row>
    <row r="26" spans="1:16" ht="30" customHeight="1" x14ac:dyDescent="0.25">
      <c r="B26" s="4" t="s">
        <v>18</v>
      </c>
      <c r="C26" s="71">
        <f>SUBTOTAL(109,OnkostenVoorPubliciteit[Geschat])</f>
        <v>45</v>
      </c>
      <c r="D26" s="71">
        <f>SUBTOTAL(109,OnkostenVoorPubliciteit[Werkelijk])</f>
        <v>45</v>
      </c>
    </row>
    <row r="27" spans="1:16" ht="33" customHeight="1" x14ac:dyDescent="0.3">
      <c r="B27" s="35"/>
      <c r="C27" s="35"/>
      <c r="D27" s="35"/>
    </row>
    <row r="28" spans="1:16" ht="30" customHeight="1" x14ac:dyDescent="0.25">
      <c r="A28" s="50" t="s">
        <v>83</v>
      </c>
      <c r="B28" s="49" t="s">
        <v>29</v>
      </c>
      <c r="C28" s="7" t="s">
        <v>34</v>
      </c>
      <c r="D28" s="7" t="s">
        <v>35</v>
      </c>
    </row>
    <row r="29" spans="1:16" ht="30" customHeight="1" x14ac:dyDescent="0.25">
      <c r="B29" s="8" t="s">
        <v>30</v>
      </c>
      <c r="C29" s="68"/>
      <c r="D29" s="68"/>
    </row>
    <row r="30" spans="1:16" ht="30" customHeight="1" x14ac:dyDescent="0.25">
      <c r="B30" s="9" t="s">
        <v>31</v>
      </c>
      <c r="C30" s="69"/>
      <c r="D30" s="69"/>
    </row>
    <row r="31" spans="1:16" ht="30" customHeight="1" x14ac:dyDescent="0.25">
      <c r="B31" s="8" t="s">
        <v>32</v>
      </c>
      <c r="C31" s="68"/>
      <c r="D31" s="68"/>
    </row>
    <row r="32" spans="1:16" ht="30" customHeight="1" x14ac:dyDescent="0.25">
      <c r="B32" s="11" t="s">
        <v>33</v>
      </c>
      <c r="C32" s="70"/>
      <c r="D32" s="70"/>
    </row>
    <row r="33" spans="2:4" ht="30" customHeight="1" x14ac:dyDescent="0.25">
      <c r="B33" s="4" t="s">
        <v>18</v>
      </c>
      <c r="C33" s="71">
        <f>SUBTOTAL(109,DiversenOnkosten[Geschat])</f>
        <v>0</v>
      </c>
      <c r="D33" s="71">
        <f>SUBTOTAL(109,DiversenOnkosten[Werkelijk])</f>
        <v>0</v>
      </c>
    </row>
    <row r="41" spans="2:4" ht="30" customHeight="1" x14ac:dyDescent="0.25">
      <c r="B41" s="9"/>
      <c r="C41" s="9"/>
      <c r="D41" s="9"/>
    </row>
    <row r="49" spans="2:4" ht="30" customHeight="1" x14ac:dyDescent="0.25">
      <c r="B49" s="9"/>
      <c r="C49" s="9"/>
      <c r="D49" s="9"/>
    </row>
  </sheetData>
  <mergeCells count="3">
    <mergeCell ref="F1:H1"/>
    <mergeCell ref="G3:H3"/>
    <mergeCell ref="B2:H2"/>
  </mergeCells>
  <phoneticPr fontId="2" type="noConversion"/>
  <conditionalFormatting sqref="H5">
    <cfRule type="dataBar" priority="1">
      <dataBar>
        <cfvo type="num" val="0"/>
        <cfvo type="num" val="$G$5"/>
        <color rgb="FFFFB628"/>
      </dataBar>
      <extLst>
        <ext xmlns:x14="http://schemas.microsoft.com/office/spreadsheetml/2009/9/main" uri="{B025F937-C7B1-47D3-B67F-A62EFF666E3E}">
          <x14:id>{00000000-000E-0000-0000-00000C000000}</x14:id>
        </ext>
      </extLst>
    </cfRule>
  </conditionalFormatting>
  <pageMargins left="1" right="0.75" top="0.75" bottom="1" header="0.5" footer="0.5"/>
  <pageSetup paperSize="9" scale="46" orientation="landscape" r:id="rId1"/>
  <headerFooter alignWithMargins="0"/>
  <tableParts count="7">
    <tablePart r:id="rId2"/>
    <tablePart r:id="rId3"/>
    <tablePart r:id="rId4"/>
    <tablePart r:id="rId5"/>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$G$5</xm:f>
              </x14:cfvo>
            </x14:dataBar>
          </x14:cfRule>
          <xm:sqref>H5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1"/>
  <sheetViews>
    <sheetView showGridLines="0" zoomScaleNormal="100" zoomScaleSheetLayoutView="75" workbookViewId="0"/>
  </sheetViews>
  <sheetFormatPr defaultColWidth="8.88671875" defaultRowHeight="30" customHeight="1" x14ac:dyDescent="0.25"/>
  <cols>
    <col min="1" max="1" width="6.88671875" style="50" customWidth="1"/>
    <col min="2" max="2" width="16.77734375" style="1" customWidth="1"/>
    <col min="3" max="3" width="16.109375" style="1" customWidth="1"/>
    <col min="4" max="4" width="24.6640625" style="1" customWidth="1"/>
    <col min="5" max="5" width="14.21875" style="6" customWidth="1"/>
    <col min="6" max="6" width="16.6640625" style="1" bestFit="1" customWidth="1"/>
    <col min="7" max="7" width="17.6640625" style="1" customWidth="1"/>
    <col min="8" max="8" width="2.77734375" style="1" customWidth="1"/>
    <col min="9" max="16384" width="8.88671875" style="1"/>
  </cols>
  <sheetData>
    <row r="1" spans="1:18" ht="12.75" customHeight="1" x14ac:dyDescent="0.3">
      <c r="A1" s="50" t="s">
        <v>89</v>
      </c>
      <c r="B1" s="13"/>
      <c r="C1" s="14"/>
      <c r="D1" s="25"/>
      <c r="E1" s="19"/>
      <c r="F1" s="18"/>
      <c r="G1" s="24"/>
      <c r="H1"/>
      <c r="I1"/>
      <c r="J1"/>
      <c r="K1"/>
      <c r="L1"/>
      <c r="M1"/>
      <c r="N1"/>
      <c r="O1"/>
      <c r="P1"/>
      <c r="Q1"/>
      <c r="R1"/>
    </row>
    <row r="2" spans="1:18" ht="145.5" customHeight="1" thickBot="1" x14ac:dyDescent="0.35">
      <c r="A2" s="50" t="s">
        <v>51</v>
      </c>
      <c r="B2" s="65" t="str">
        <f>Onkosten!B2</f>
        <v>Budget van evenement voor 
Naam van evenement</v>
      </c>
      <c r="C2" s="65"/>
      <c r="D2" s="65"/>
      <c r="E2" s="65"/>
      <c r="F2" s="65"/>
      <c r="G2" s="65"/>
      <c r="H2"/>
      <c r="I2"/>
      <c r="J2"/>
      <c r="K2"/>
      <c r="L2"/>
      <c r="M2"/>
      <c r="N2"/>
      <c r="O2"/>
      <c r="P2"/>
      <c r="Q2"/>
      <c r="R2"/>
    </row>
    <row r="3" spans="1:18" ht="42" customHeight="1" x14ac:dyDescent="0.3">
      <c r="A3" s="50" t="s">
        <v>52</v>
      </c>
      <c r="C3" s="17"/>
      <c r="D3" s="20"/>
      <c r="E3" s="21"/>
      <c r="F3" s="63" t="s">
        <v>76</v>
      </c>
      <c r="G3" s="63"/>
      <c r="H3"/>
      <c r="I3"/>
      <c r="J3"/>
      <c r="K3"/>
      <c r="L3"/>
      <c r="M3"/>
      <c r="N3"/>
      <c r="O3"/>
      <c r="P3"/>
      <c r="Q3"/>
      <c r="R3"/>
    </row>
    <row r="4" spans="1:18" s="31" customFormat="1" ht="70.5" customHeight="1" thickBot="1" x14ac:dyDescent="0.3">
      <c r="A4" s="50" t="s">
        <v>53</v>
      </c>
      <c r="B4" s="32"/>
      <c r="C4" s="32"/>
      <c r="D4" s="36"/>
      <c r="E4" s="33"/>
      <c r="F4" s="32" t="s">
        <v>34</v>
      </c>
      <c r="G4" s="32" t="s">
        <v>35</v>
      </c>
    </row>
    <row r="5" spans="1:18" ht="18" customHeight="1" x14ac:dyDescent="0.25">
      <c r="A5" s="50" t="s">
        <v>94</v>
      </c>
      <c r="B5" s="15" t="s">
        <v>58</v>
      </c>
      <c r="C5" s="59"/>
      <c r="D5" s="60"/>
      <c r="E5" s="1"/>
      <c r="F5" s="16">
        <f>SUM(Entreegeld[[#Totals],[Geschat totaal]],AdvertentiesInProgrammaboekje[[#Totals],[Geschat totaal]],ExposantenEnVerkopers[[#Totals],[Geschat totaal]],VerkoopVanArtikelen[[#Totals],[Geschat totaal]])</f>
        <v>1936</v>
      </c>
      <c r="G5" s="16">
        <f>SUM(Entreegeld[[#Totals],[Werkelijk totaal]],AdvertentiesInProgrammaboekje[[#Totals],[Werkelijk totaal]],ExposantenEnVerkopers[[#Totals],[Werkelijk totaal]],VerkoopVanArtikelen[[#Totals],[Werkelijk totaal]])</f>
        <v>1831</v>
      </c>
    </row>
    <row r="6" spans="1:18" s="38" customFormat="1" ht="30" customHeight="1" x14ac:dyDescent="0.3">
      <c r="A6" s="50" t="s">
        <v>54</v>
      </c>
      <c r="B6" s="37" t="s">
        <v>59</v>
      </c>
    </row>
    <row r="7" spans="1:18" ht="30" customHeight="1" x14ac:dyDescent="0.25">
      <c r="A7" s="50" t="s">
        <v>90</v>
      </c>
      <c r="B7" s="7" t="s">
        <v>34</v>
      </c>
      <c r="C7" s="7" t="s">
        <v>35</v>
      </c>
      <c r="D7" s="7" t="s">
        <v>64</v>
      </c>
      <c r="E7" s="51" t="s">
        <v>75</v>
      </c>
      <c r="F7" s="39" t="s">
        <v>77</v>
      </c>
      <c r="G7" s="7" t="s">
        <v>78</v>
      </c>
    </row>
    <row r="8" spans="1:18" ht="30" customHeight="1" x14ac:dyDescent="0.3">
      <c r="B8" s="22">
        <v>300</v>
      </c>
      <c r="C8" s="22">
        <v>278</v>
      </c>
      <c r="D8" s="55" t="s">
        <v>65</v>
      </c>
      <c r="E8" s="76">
        <v>5</v>
      </c>
      <c r="F8" s="77">
        <f>B8*E8</f>
        <v>1500</v>
      </c>
      <c r="G8" s="77">
        <f>C8*E8</f>
        <v>1390</v>
      </c>
    </row>
    <row r="9" spans="1:18" ht="30" customHeight="1" x14ac:dyDescent="0.3">
      <c r="B9">
        <v>197</v>
      </c>
      <c r="C9">
        <v>195</v>
      </c>
      <c r="D9" s="56" t="s">
        <v>66</v>
      </c>
      <c r="E9" s="78">
        <v>2</v>
      </c>
      <c r="F9" s="79">
        <f t="shared" ref="F9:F10" si="0">B9*E9</f>
        <v>394</v>
      </c>
      <c r="G9" s="79">
        <f t="shared" ref="G9:G10" si="1">C9*E9</f>
        <v>390</v>
      </c>
    </row>
    <row r="10" spans="1:18" ht="30" customHeight="1" x14ac:dyDescent="0.3">
      <c r="B10" s="23">
        <v>42</v>
      </c>
      <c r="C10" s="23">
        <v>51</v>
      </c>
      <c r="D10" s="57" t="s">
        <v>67</v>
      </c>
      <c r="E10" s="80">
        <v>1</v>
      </c>
      <c r="F10" s="81">
        <f t="shared" si="0"/>
        <v>42</v>
      </c>
      <c r="G10" s="81">
        <f t="shared" si="1"/>
        <v>51</v>
      </c>
    </row>
    <row r="11" spans="1:18" s="38" customFormat="1" ht="30" customHeight="1" x14ac:dyDescent="0.3">
      <c r="A11" s="44"/>
      <c r="B11" s="40" t="s">
        <v>60</v>
      </c>
      <c r="C11" s="40"/>
      <c r="D11" s="40"/>
      <c r="E11" s="40"/>
      <c r="F11" s="82">
        <f>SUBTOTAL(109,Entreegeld[Geschat totaal])</f>
        <v>1936</v>
      </c>
      <c r="G11" s="82">
        <f>SUBTOTAL(109,Entreegeld[Werkelijk totaal])</f>
        <v>1831</v>
      </c>
    </row>
    <row r="12" spans="1:18" ht="33" customHeight="1" x14ac:dyDescent="0.3">
      <c r="A12" s="50" t="s">
        <v>55</v>
      </c>
      <c r="B12" s="37" t="s">
        <v>61</v>
      </c>
      <c r="C12" s="38"/>
      <c r="D12" s="38"/>
      <c r="E12" s="38"/>
      <c r="F12" s="38"/>
      <c r="G12" s="38"/>
    </row>
    <row r="13" spans="1:18" ht="30" customHeight="1" x14ac:dyDescent="0.25">
      <c r="A13" s="50" t="s">
        <v>91</v>
      </c>
      <c r="B13" s="7" t="s">
        <v>34</v>
      </c>
      <c r="C13" s="7" t="s">
        <v>35</v>
      </c>
      <c r="D13" s="7" t="s">
        <v>64</v>
      </c>
      <c r="E13" s="51" t="s">
        <v>75</v>
      </c>
      <c r="F13" s="39" t="s">
        <v>77</v>
      </c>
      <c r="G13" s="7" t="s">
        <v>78</v>
      </c>
    </row>
    <row r="14" spans="1:18" ht="30" customHeight="1" x14ac:dyDescent="0.3">
      <c r="B14" s="22"/>
      <c r="C14" s="22"/>
      <c r="D14" s="55" t="s">
        <v>68</v>
      </c>
      <c r="E14" s="76"/>
      <c r="F14" s="77">
        <f>B14*E14</f>
        <v>0</v>
      </c>
      <c r="G14" s="77">
        <f>C14*E14</f>
        <v>0</v>
      </c>
    </row>
    <row r="15" spans="1:18" ht="30" customHeight="1" x14ac:dyDescent="0.3">
      <c r="B15"/>
      <c r="C15"/>
      <c r="D15" s="56" t="s">
        <v>69</v>
      </c>
      <c r="E15" s="78"/>
      <c r="F15" s="79">
        <f t="shared" ref="F15:F16" si="2">B15*E15</f>
        <v>0</v>
      </c>
      <c r="G15" s="79">
        <f t="shared" ref="G15:G16" si="3">C15*E15</f>
        <v>0</v>
      </c>
    </row>
    <row r="16" spans="1:18" ht="30" customHeight="1" x14ac:dyDescent="0.3">
      <c r="B16" s="23"/>
      <c r="C16" s="23"/>
      <c r="D16" s="57" t="s">
        <v>70</v>
      </c>
      <c r="E16" s="80"/>
      <c r="F16" s="81">
        <f t="shared" si="2"/>
        <v>0</v>
      </c>
      <c r="G16" s="81">
        <f t="shared" si="3"/>
        <v>0</v>
      </c>
    </row>
    <row r="17" spans="1:7" ht="30" customHeight="1" x14ac:dyDescent="0.25">
      <c r="B17" s="40" t="s">
        <v>60</v>
      </c>
      <c r="C17" s="40"/>
      <c r="D17" s="40"/>
      <c r="E17" s="40"/>
      <c r="F17" s="82">
        <f>SUBTOTAL(109,AdvertentiesInProgrammaboekje[Geschat totaal])</f>
        <v>0</v>
      </c>
      <c r="G17" s="82">
        <f>SUBTOTAL(109,AdvertentiesInProgrammaboekje[Werkelijk totaal])</f>
        <v>0</v>
      </c>
    </row>
    <row r="18" spans="1:7" ht="33" customHeight="1" x14ac:dyDescent="0.3">
      <c r="A18" s="50" t="s">
        <v>56</v>
      </c>
      <c r="B18" s="37" t="s">
        <v>62</v>
      </c>
      <c r="C18" s="38"/>
      <c r="D18" s="38"/>
      <c r="E18" s="38"/>
      <c r="F18" s="38"/>
      <c r="G18" s="38"/>
    </row>
    <row r="19" spans="1:7" ht="30" customHeight="1" x14ac:dyDescent="0.25">
      <c r="A19" s="50" t="s">
        <v>92</v>
      </c>
      <c r="B19" s="7" t="s">
        <v>34</v>
      </c>
      <c r="C19" s="7" t="s">
        <v>35</v>
      </c>
      <c r="D19" s="7" t="s">
        <v>64</v>
      </c>
      <c r="E19" s="51" t="s">
        <v>75</v>
      </c>
      <c r="F19" s="39" t="s">
        <v>77</v>
      </c>
      <c r="G19" s="7" t="s">
        <v>78</v>
      </c>
    </row>
    <row r="20" spans="1:7" ht="30" customHeight="1" x14ac:dyDescent="0.3">
      <c r="B20" s="22"/>
      <c r="C20" s="22"/>
      <c r="D20" s="55" t="s">
        <v>71</v>
      </c>
      <c r="E20" s="76"/>
      <c r="F20" s="77">
        <f>B20*E20</f>
        <v>0</v>
      </c>
      <c r="G20" s="77">
        <f>C20*E20</f>
        <v>0</v>
      </c>
    </row>
    <row r="21" spans="1:7" ht="30" customHeight="1" x14ac:dyDescent="0.3">
      <c r="B21"/>
      <c r="C21"/>
      <c r="D21" s="56" t="s">
        <v>72</v>
      </c>
      <c r="E21" s="78"/>
      <c r="F21" s="79">
        <f t="shared" ref="F21:F22" si="4">B21*E21</f>
        <v>0</v>
      </c>
      <c r="G21" s="79">
        <f t="shared" ref="G21:G22" si="5">C21*E21</f>
        <v>0</v>
      </c>
    </row>
    <row r="22" spans="1:7" s="38" customFormat="1" ht="30" customHeight="1" x14ac:dyDescent="0.3">
      <c r="A22" s="44"/>
      <c r="B22" s="23"/>
      <c r="C22" s="23"/>
      <c r="D22" s="57" t="s">
        <v>73</v>
      </c>
      <c r="E22" s="80"/>
      <c r="F22" s="81">
        <f t="shared" si="4"/>
        <v>0</v>
      </c>
      <c r="G22" s="81">
        <f t="shared" si="5"/>
        <v>0</v>
      </c>
    </row>
    <row r="23" spans="1:7" ht="30" customHeight="1" x14ac:dyDescent="0.25">
      <c r="B23" s="40" t="s">
        <v>60</v>
      </c>
      <c r="C23" s="40"/>
      <c r="D23" s="40"/>
      <c r="E23" s="40"/>
      <c r="F23" s="82">
        <f>SUBTOTAL(109,ExposantenEnVerkopers[Geschat totaal])</f>
        <v>0</v>
      </c>
      <c r="G23" s="82">
        <f>SUBTOTAL(109,ExposantenEnVerkopers[Werkelijk totaal])</f>
        <v>0</v>
      </c>
    </row>
    <row r="24" spans="1:7" ht="33" customHeight="1" x14ac:dyDescent="0.3">
      <c r="A24" s="50" t="s">
        <v>57</v>
      </c>
      <c r="B24" s="37" t="s">
        <v>63</v>
      </c>
      <c r="C24" s="38"/>
      <c r="D24" s="38"/>
      <c r="E24" s="38"/>
      <c r="F24" s="38"/>
      <c r="G24" s="38"/>
    </row>
    <row r="25" spans="1:7" ht="30" customHeight="1" x14ac:dyDescent="0.25">
      <c r="A25" s="50" t="s">
        <v>93</v>
      </c>
      <c r="B25" s="7" t="s">
        <v>34</v>
      </c>
      <c r="C25" s="7" t="s">
        <v>35</v>
      </c>
      <c r="D25" s="7" t="s">
        <v>64</v>
      </c>
      <c r="E25" s="51" t="s">
        <v>75</v>
      </c>
      <c r="F25" s="39" t="s">
        <v>77</v>
      </c>
      <c r="G25" s="7" t="s">
        <v>78</v>
      </c>
    </row>
    <row r="26" spans="1:7" ht="30" customHeight="1" x14ac:dyDescent="0.3">
      <c r="B26" s="22"/>
      <c r="C26" s="22"/>
      <c r="D26" s="55" t="s">
        <v>74</v>
      </c>
      <c r="E26" s="76"/>
      <c r="F26" s="77">
        <f>B26*E26</f>
        <v>0</v>
      </c>
      <c r="G26" s="77">
        <f>C26*E26</f>
        <v>0</v>
      </c>
    </row>
    <row r="27" spans="1:7" ht="30" customHeight="1" x14ac:dyDescent="0.3">
      <c r="B27"/>
      <c r="C27"/>
      <c r="D27" s="56" t="s">
        <v>74</v>
      </c>
      <c r="E27" s="78"/>
      <c r="F27" s="79">
        <f t="shared" ref="F27:F29" si="6">B27*E27</f>
        <v>0</v>
      </c>
      <c r="G27" s="79">
        <f t="shared" ref="G27:G29" si="7">C27*E27</f>
        <v>0</v>
      </c>
    </row>
    <row r="28" spans="1:7" ht="30" customHeight="1" x14ac:dyDescent="0.3">
      <c r="B28" s="22"/>
      <c r="C28" s="22"/>
      <c r="D28" s="55" t="s">
        <v>74</v>
      </c>
      <c r="E28" s="76"/>
      <c r="F28" s="77">
        <f t="shared" si="6"/>
        <v>0</v>
      </c>
      <c r="G28" s="77">
        <f t="shared" si="7"/>
        <v>0</v>
      </c>
    </row>
    <row r="29" spans="1:7" ht="30" customHeight="1" x14ac:dyDescent="0.3">
      <c r="B29" s="61"/>
      <c r="C29" s="61"/>
      <c r="D29" s="58" t="s">
        <v>74</v>
      </c>
      <c r="E29" s="84"/>
      <c r="F29" s="83">
        <f t="shared" si="6"/>
        <v>0</v>
      </c>
      <c r="G29" s="83">
        <f t="shared" si="7"/>
        <v>0</v>
      </c>
    </row>
    <row r="30" spans="1:7" ht="30" customHeight="1" x14ac:dyDescent="0.25">
      <c r="B30" s="40" t="s">
        <v>60</v>
      </c>
      <c r="C30" s="40"/>
      <c r="D30" s="40"/>
      <c r="E30" s="40"/>
      <c r="F30" s="82">
        <f>SUBTOTAL(109,VerkoopVanArtikelen[Geschat totaal])</f>
        <v>0</v>
      </c>
      <c r="G30" s="82">
        <f>SUBTOTAL(109,VerkoopVanArtikelen[Werkelijk totaal])</f>
        <v>0</v>
      </c>
    </row>
    <row r="31" spans="1:7" ht="30" customHeight="1" x14ac:dyDescent="0.3">
      <c r="B31" s="2"/>
      <c r="C31" s="2"/>
      <c r="D31" s="2"/>
      <c r="E31" s="5"/>
      <c r="F31" s="2"/>
      <c r="G31" s="2"/>
    </row>
  </sheetData>
  <mergeCells count="2">
    <mergeCell ref="F3:G3"/>
    <mergeCell ref="B2:G2"/>
  </mergeCells>
  <phoneticPr fontId="2" type="noConversion"/>
  <conditionalFormatting sqref="G5">
    <cfRule type="dataBar" priority="1">
      <dataBar>
        <cfvo type="num" val="0"/>
        <cfvo type="num" val="$H$5"/>
        <color rgb="FFFFB628"/>
      </dataBar>
      <extLst>
        <ext xmlns:x14="http://schemas.microsoft.com/office/spreadsheetml/2009/9/main" uri="{B025F937-C7B1-47D3-B67F-A62EFF666E3E}">
          <x14:id>{9512565A-077C-4594-AA99-28941B7B8FEF}</x14:id>
        </ext>
      </extLst>
    </cfRule>
  </conditionalFormatting>
  <pageMargins left="1" right="0.75" top="0.75" bottom="1" header="0.5" footer="0.5"/>
  <pageSetup paperSize="9" scale="50" orientation="landscape" r:id="rId1"/>
  <headerFooter alignWithMargins="0"/>
  <ignoredErrors>
    <ignoredError sqref="F14 G14 F20 G20 F26 G26" emptyCellReference="1"/>
  </ignoredErrors>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dataBar" id="{9512565A-077C-4594-AA99-28941B7B8FEF}">
            <x14:dataBar gradient="0" negativeBarColorSameAsPositive="1" axisPosition="none">
              <x14:cfvo type="num">
                <xm:f>0</xm:f>
              </x14:cfvo>
              <x14:cfvo type="num">
                <xm:f>$H$5</xm:f>
              </x14:cfvo>
            </x14:dataBar>
          </x14:cfRule>
          <xm:sqref>G5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
  <sheetViews>
    <sheetView showGridLines="0" zoomScaleNormal="100" workbookViewId="0"/>
  </sheetViews>
  <sheetFormatPr defaultColWidth="8.88671875" defaultRowHeight="13.5" x14ac:dyDescent="0.25"/>
  <cols>
    <col min="1" max="1" width="6.88671875" style="43" customWidth="1"/>
    <col min="2" max="2" width="53.44140625" style="1" customWidth="1"/>
    <col min="3" max="3" width="30" style="1" customWidth="1"/>
    <col min="4" max="4" width="25.44140625" style="1" customWidth="1"/>
    <col min="5" max="5" width="2.77734375" style="1" customWidth="1"/>
    <col min="6" max="16384" width="8.88671875" style="1"/>
  </cols>
  <sheetData>
    <row r="1" spans="1:16" ht="12.75" customHeight="1" x14ac:dyDescent="0.3">
      <c r="A1" s="43" t="s">
        <v>79</v>
      </c>
      <c r="B1" s="13"/>
      <c r="C1" s="41"/>
      <c r="D1" s="24"/>
      <c r="F1"/>
      <c r="G1"/>
      <c r="H1"/>
      <c r="I1"/>
      <c r="J1"/>
      <c r="K1"/>
      <c r="L1"/>
      <c r="M1"/>
      <c r="N1"/>
      <c r="O1"/>
      <c r="P1"/>
    </row>
    <row r="2" spans="1:16" ht="145.5" customHeight="1" thickBot="1" x14ac:dyDescent="0.35">
      <c r="A2" s="43" t="s">
        <v>95</v>
      </c>
      <c r="B2" s="65" t="str">
        <f>Onkosten!B2</f>
        <v>Budget van evenement voor 
Naam van evenement</v>
      </c>
      <c r="C2" s="65"/>
      <c r="D2" s="65"/>
      <c r="F2"/>
      <c r="G2"/>
      <c r="H2"/>
      <c r="I2"/>
      <c r="J2"/>
      <c r="K2"/>
      <c r="L2"/>
      <c r="M2"/>
      <c r="N2"/>
      <c r="O2"/>
      <c r="P2"/>
    </row>
    <row r="3" spans="1:16" ht="42" customHeight="1" x14ac:dyDescent="0.3">
      <c r="A3" s="43" t="s">
        <v>80</v>
      </c>
      <c r="C3" s="63" t="s">
        <v>82</v>
      </c>
      <c r="D3" s="63"/>
      <c r="F3"/>
      <c r="G3"/>
      <c r="H3"/>
      <c r="I3"/>
      <c r="J3"/>
      <c r="K3"/>
      <c r="L3"/>
      <c r="M3"/>
      <c r="N3"/>
      <c r="O3"/>
      <c r="P3"/>
    </row>
    <row r="4" spans="1:16" ht="51.75" customHeight="1" x14ac:dyDescent="0.3">
      <c r="C4" s="12"/>
      <c r="E4"/>
      <c r="F4"/>
      <c r="G4"/>
      <c r="H4"/>
      <c r="I4"/>
      <c r="J4"/>
      <c r="K4"/>
      <c r="L4"/>
      <c r="M4"/>
      <c r="N4"/>
      <c r="O4"/>
      <c r="P4"/>
    </row>
    <row r="5" spans="1:16" ht="18" customHeight="1" x14ac:dyDescent="0.25">
      <c r="A5" s="43" t="s">
        <v>96</v>
      </c>
      <c r="B5" s="51" t="s">
        <v>18</v>
      </c>
      <c r="C5" s="7" t="s">
        <v>34</v>
      </c>
      <c r="D5" s="7" t="s">
        <v>35</v>
      </c>
    </row>
    <row r="6" spans="1:16" ht="18" customHeight="1" x14ac:dyDescent="0.25">
      <c r="A6" s="44"/>
      <c r="B6" s="52" t="s">
        <v>58</v>
      </c>
      <c r="C6" s="26">
        <f>Inkomsten!F5</f>
        <v>1936</v>
      </c>
      <c r="D6" s="26">
        <f>Inkomsten!G5</f>
        <v>1831</v>
      </c>
    </row>
    <row r="7" spans="1:16" ht="18" customHeight="1" x14ac:dyDescent="0.25">
      <c r="B7" s="53" t="s">
        <v>12</v>
      </c>
      <c r="C7" s="27">
        <f>Onkosten!G5</f>
        <v>1145</v>
      </c>
      <c r="D7" s="27">
        <f>Onkosten!H5</f>
        <v>395</v>
      </c>
    </row>
    <row r="8" spans="1:16" ht="18" customHeight="1" x14ac:dyDescent="0.25">
      <c r="B8" s="54" t="s">
        <v>81</v>
      </c>
      <c r="C8" s="85">
        <f>C6-C7</f>
        <v>791</v>
      </c>
      <c r="D8" s="85">
        <f>D6-D7</f>
        <v>1436</v>
      </c>
    </row>
    <row r="9" spans="1:16" ht="408.95" customHeight="1" x14ac:dyDescent="0.25">
      <c r="A9" s="43" t="s">
        <v>97</v>
      </c>
      <c r="B9" s="67" t="s">
        <v>98</v>
      </c>
      <c r="C9" s="67"/>
      <c r="D9" s="67"/>
      <c r="E9" s="67"/>
    </row>
    <row r="10" spans="1:16" x14ac:dyDescent="0.25">
      <c r="B10" s="66"/>
      <c r="C10" s="66"/>
      <c r="D10" s="66"/>
    </row>
  </sheetData>
  <mergeCells count="4">
    <mergeCell ref="B2:D2"/>
    <mergeCell ref="C3:D3"/>
    <mergeCell ref="B10:D10"/>
    <mergeCell ref="B9:E9"/>
  </mergeCells>
  <phoneticPr fontId="2" type="noConversion"/>
  <pageMargins left="1" right="0.75" top="0.75" bottom="1" header="0.5" footer="0.5"/>
  <pageSetup paperSize="9" scale="51" orientation="landscape"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Start</vt:lpstr>
      <vt:lpstr>Onkosten</vt:lpstr>
      <vt:lpstr>Inkomsten</vt:lpstr>
      <vt:lpstr>Overzicht</vt:lpstr>
      <vt:lpstr>Inkomsten!Afdrukbereik</vt:lpstr>
      <vt:lpstr>Overzicht!Afdrukbereik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2018-05-30T10:51:37Z</dcterms:created>
  <dcterms:modified xsi:type="dcterms:W3CDTF">2019-01-24T07:41:30Z</dcterms:modified>
</cp:coreProperties>
</file>

<file path=docProps/custom.xml><?xml version="1.0" encoding="utf-8"?>
<Properties xmlns="http://schemas.openxmlformats.org/officeDocument/2006/custom-properties" xmlns:vt="http://schemas.openxmlformats.org/officeDocument/2006/docPropsVTypes"/>
</file>