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11"/>
  <workbookPr/>
  <mc:AlternateContent xmlns:mc="http://schemas.openxmlformats.org/markup-compatibility/2006">
    <mc:Choice Requires="x15">
      <x15ac:absPath xmlns:x15ac="http://schemas.microsoft.com/office/spreadsheetml/2010/11/ac" url="C:\Users\admin\Desktop\es-MX\"/>
    </mc:Choice>
  </mc:AlternateContent>
  <bookViews>
    <workbookView xWindow="-120" yWindow="-120" windowWidth="28950" windowHeight="16110" xr2:uid="{00000000-000D-0000-FFFF-FFFF00000000}"/>
  </bookViews>
  <sheets>
    <sheet name="Inicio" sheetId="5" r:id="rId1"/>
    <sheet name="Gastos" sheetId="1" r:id="rId2"/>
    <sheet name="Ingresos" sheetId="2" r:id="rId3"/>
    <sheet name="Resumen de pérdidas y ganancia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H19" i="1"/>
  <c r="H11" i="1"/>
  <c r="D32" i="1"/>
  <c r="D25" i="1"/>
  <c r="D11" i="1"/>
  <c r="B1" i="3" l="1"/>
  <c r="B1" i="2"/>
  <c r="C32" i="1" l="1"/>
  <c r="G24" i="1"/>
  <c r="C25" i="1"/>
  <c r="G19" i="1"/>
  <c r="C19" i="1"/>
  <c r="D19" i="1"/>
  <c r="G11" i="1"/>
  <c r="C11" i="1"/>
  <c r="H4" i="1" l="1"/>
  <c r="D6" i="3" s="1"/>
  <c r="G4" i="1"/>
  <c r="C6" i="3" s="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G4" i="2" l="1"/>
  <c r="D5" i="3" s="1"/>
  <c r="F4" i="2"/>
  <c r="C5" i="3" s="1"/>
  <c r="C8" i="3" s="1"/>
  <c r="D8" i="3" l="1"/>
</calcChain>
</file>

<file path=xl/sharedStrings.xml><?xml version="1.0" encoding="utf-8"?>
<sst xmlns="http://schemas.openxmlformats.org/spreadsheetml/2006/main" count="148" uniqueCount="99">
  <si>
    <t>INFORMACIÓN SOBRE ESTA PLANTILLA</t>
  </si>
  <si>
    <t>Usa este libro de presupuesto del evento para realizar un seguimiento de los gastos e ingresos obtenidos de un evento.</t>
  </si>
  <si>
    <t>Rellena el nombre del evento y escribe la información en las tablas en las hojas de cálculo Gastos e Ingresos.</t>
  </si>
  <si>
    <t>Nota: </t>
  </si>
  <si>
    <t>Se facilitan instrucciones adicionales en la columna A de cada hoja de cálculo. Este texto se ocultó a propósito. Para eliminar el texto, selecciona la columna A y, a continuación, ELIMINAR. Para mostrar el texto, selecciona la columna A y, a continuación, cambia el color de fuente.</t>
  </si>
  <si>
    <t>Para obtener más información sobre las tablas, presiona las teclas MAYÚS y F10 dentro de una tabla, selecciona la opción TABLA y después TEXTO ALTERNATIVO.</t>
  </si>
  <si>
    <t>La etiqueta Total de gastos está en la celda de la derecha, la etiqueta Estimado en la celda G3 y Real en H3.</t>
  </si>
  <si>
    <t>El Total de gastos estimado en la celda G4 y el Total de gastos reales en H4 se calcula automáticamente. La siguiente instrucción se encuentra en la celda A6.</t>
  </si>
  <si>
    <t>Escribe los gastos de publicidad en la tabla que comienza en la celda de la derecha y los gastos de premios en la tabla que comienza en la celda F21. La siguiente instrucción se muestra en la celda A27.</t>
  </si>
  <si>
    <t>Escribe los gastos varios en la tabla que comienza en la celda de la derecha.</t>
  </si>
  <si>
    <t>Presupuesto del evento para nombre del evento</t>
  </si>
  <si>
    <t>GASTOS TOTALES</t>
  </si>
  <si>
    <t>Sitio</t>
  </si>
  <si>
    <t>Gastos de sala y vestíbulo</t>
  </si>
  <si>
    <t>Personal del sitio</t>
  </si>
  <si>
    <t>Equipo</t>
  </si>
  <si>
    <t>Mesas y sillas</t>
  </si>
  <si>
    <t>Total</t>
  </si>
  <si>
    <t>Decoración</t>
  </si>
  <si>
    <t>Flores</t>
  </si>
  <si>
    <t>Velas</t>
  </si>
  <si>
    <t>Iluminación</t>
  </si>
  <si>
    <t>Globos</t>
  </si>
  <si>
    <t>Suministros de papel</t>
  </si>
  <si>
    <t>Publicidad</t>
  </si>
  <si>
    <t>Trabajo de gráficos</t>
  </si>
  <si>
    <t>Fotocopias e impresiones</t>
  </si>
  <si>
    <t>Gastos de envío</t>
  </si>
  <si>
    <t>Varios</t>
  </si>
  <si>
    <t>Teléfono</t>
  </si>
  <si>
    <t>Transporte</t>
  </si>
  <si>
    <t>Materiales de papelería</t>
  </si>
  <si>
    <t>Servicios de fax</t>
  </si>
  <si>
    <t>Estimado</t>
  </si>
  <si>
    <t>Real</t>
  </si>
  <si>
    <t>Aperitivos</t>
  </si>
  <si>
    <t>Comida</t>
  </si>
  <si>
    <t>Bebidas</t>
  </si>
  <si>
    <t>Mantelería</t>
  </si>
  <si>
    <t>Personal y compensaciones</t>
  </si>
  <si>
    <t>Programa</t>
  </si>
  <si>
    <t>Actores</t>
  </si>
  <si>
    <t>Oradores</t>
  </si>
  <si>
    <t>Viajes</t>
  </si>
  <si>
    <t>Hotel</t>
  </si>
  <si>
    <t>Otros</t>
  </si>
  <si>
    <t>Premios</t>
  </si>
  <si>
    <t>Cintas, placas o trofeos</t>
  </si>
  <si>
    <t>Regalos</t>
  </si>
  <si>
    <t>GASTOS</t>
  </si>
  <si>
    <t>El Total de ingresos estimados se calcula automáticamente en la celda F4 y el Total de ingresos reales en G4.</t>
  </si>
  <si>
    <t>La etiqueta Entradas está en la celda de la derecha.</t>
  </si>
  <si>
    <t>Escribe el número de entradas estimado y real con tasas de vales en la tabla que empieza en la celda de la derecha. Los ingresos estimados y reales de entradas se calculan automáticamente. La siguiente instrucción se encuentra en la celda A11.</t>
  </si>
  <si>
    <t>Escribe el número de anuncios en el programa estimados y reales en el programa y las tasas de anuncios en la tabla que empieza a partir de la celda de la derecha. Los ingresos de anuncios estimados y reales se calculan automáticamente. La siguiente instrucción se encuentra en la celda A17.</t>
  </si>
  <si>
    <t>La etiqueta Expositores o Proveedores se encuentra en la celda de la derecha.</t>
  </si>
  <si>
    <t>Escribe el número de expositores estimado y real y las tasas de los puestos en la tabla que empieza en la celda de la derecha. Los ingresos estimados y reales se calculan automáticamente. La siguiente instrucción se encuentra en la celda A23.</t>
  </si>
  <si>
    <t>La etiqueta Venta de productos se encuentra en la celda de la derecha.</t>
  </si>
  <si>
    <t>Escribe el número de productos vendidos estimados y reales en el programa y las tasas de productos en la tabla que empieza a partir de la celda de la derecha. Los ingresos estimados y reales se calculan automáticamente.</t>
  </si>
  <si>
    <t>INGRESOS TOTALES</t>
  </si>
  <si>
    <t>ENTRADAS</t>
  </si>
  <si>
    <t>N.º estimado</t>
  </si>
  <si>
    <t>ANUNCIOS DEL PROGRAMA</t>
  </si>
  <si>
    <t>EXPOSITORES Y PROVEEDORES</t>
  </si>
  <si>
    <t>VENTA DE PRODUCTOS</t>
  </si>
  <si>
    <t>N.º real</t>
  </si>
  <si>
    <t>Tipo</t>
  </si>
  <si>
    <t>Adultos a</t>
  </si>
  <si>
    <t>Niños a</t>
  </si>
  <si>
    <t>Otros a</t>
  </si>
  <si>
    <t>Portadas a</t>
  </si>
  <si>
    <t>Medias páginas a</t>
  </si>
  <si>
    <t>Cuartos de página a</t>
  </si>
  <si>
    <t>Puestos grandes a</t>
  </si>
  <si>
    <t>Puestos medianos a</t>
  </si>
  <si>
    <t>Puestos pequeños a</t>
  </si>
  <si>
    <t>Productos a</t>
  </si>
  <si>
    <t>Precio</t>
  </si>
  <si>
    <t>Ingresos estimados</t>
  </si>
  <si>
    <t>INGRESOS</t>
  </si>
  <si>
    <t>Ingresos reales</t>
  </si>
  <si>
    <t>El Resumen de beneficios y pérdidas y el gráfico que muestra el Total de ingresos y gastos se actualizan automáticamente en esta hoja de cálculo. El título de esta hoja de cálculo se actualiza automáticamente en la celda de la derecha. El subtítulo está en la celdas G1 y G2. Encontrarás instrucciones útiles sobre cómo usar esta hoja de cálculo en las celdas de esta columna. La siguiente instrucción se encuentra en la celda A3.</t>
  </si>
  <si>
    <t>En la celda E3 hay un gráfico de barras que compara los gastos e ingresos estimados y los gastos e ingresos reales.</t>
  </si>
  <si>
    <t>La tabla de resumen que empieza por la celda de la derecha se actualiza automáticamente. La siguiente instrucción se encuentra en la celda A8.</t>
  </si>
  <si>
    <t xml:space="preserve"> Total</t>
  </si>
  <si>
    <t>Ingresos totales</t>
  </si>
  <si>
    <t>Gastos totales</t>
  </si>
  <si>
    <t>En esta celda está el gráfico de barras con una comparación entre los gastos e ingresos estimados y los gastos e ingresos reales.</t>
  </si>
  <si>
    <t xml:space="preserve">BENEFICIOS </t>
  </si>
  <si>
    <t>Resumen de pérdidas</t>
  </si>
  <si>
    <t>Beneficio total
(o pérdidas)</t>
  </si>
  <si>
    <t>El resumen de beneficios y pérdidas y el gráfico se actualizan automáticamente en la hoja de cálculo Resumen de beneficias y pérdidas.</t>
  </si>
  <si>
    <t>El gastos Totales y el ingresos Totales se calculan automáticamente.</t>
  </si>
  <si>
    <t>Escribe los ingresos estimado y real de cada categoría en las respectivas tablas de esta hoja de cálculo. El título de esta hoja de cálculo se actualiza automáticamente en la celda de la derecha. El subtítulo está en la celda G1. Encontrarás instrucciones útiles sobre cómo usar esta hoja de cálculo en las celdas de esta columna. La siguiente instrucción se encuentra en la celda A3.</t>
  </si>
  <si>
    <t>Escribe los gastos del sitio en la tabla que comienza en la celda de la derecha y los Gastos De Refrescos en la tabla que comienza en la celda F6. La siguiente instrucción se encuentra en la celda A13.</t>
  </si>
  <si>
    <t>Escribe los Gastos De Decoración en la tabla que comienza en la celda de la derecha y los gastos de programa en la tabla que comienza en la celda F13. La siguiente instrucción se encuentra en la celda A21.</t>
  </si>
  <si>
    <t>La etiqueta ingresos Totales está en la celda de la derecha, la etiqueta Estimado en la celda F3 y Real en G3.</t>
  </si>
  <si>
    <t>La etiqueta Anuncios del programa se encuentra en la celda de la derecha.</t>
  </si>
  <si>
    <t>La beneficio Total o pérdidas estimado se calcula automáticamente en la celda C8 y el Total de beneficios y pérdidas real en la celda D8.</t>
  </si>
  <si>
    <t>Escribe los gastos estimado y real de cada categoría en las tablas correspondientes de la hoja de cálculo y el nombre del evento en la celda D1 para personalizar el título de esta y otras hojas de cálculo. El subtítulo de esta hoja de cálculo se muestra en la celda H1. Encontrarás instrucciones útiles sobre cómo usar esta hoja de cálculo en las celdas de esta columna. La siguiente instrucción se encuentra en la celda 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</si>
</sst>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quot;$&quot;#,##0.00;[Red]\-&quot;$&quot;#,##0.00"/>
    <numFmt numFmtId="164" formatCode="_(* #,##0_);_(* \(#,##0\);_(* &quot;-&quot;_);_(@_)"/>
    <numFmt numFmtId="165" formatCode="_(* #,##0.00_);_(* \(#,##0.00\);_(* &quot;-&quot;??_);_(@_)"/>
    <numFmt numFmtId="166" formatCode="_-* #,##0.00\ &quot;€&quot;_-;\-* #,##0.00\ &quot;€&quot;_-;_-* &quot;-&quot;??\ &quot;€&quot;_-;_-@_-"/>
    <numFmt numFmtId="167" formatCode="_-* #,##0\ &quot;€&quot;_-;\-* #,##0\ &quot;€&quot;_-;_-* &quot;-&quot;\ &quot;€&quot;_-;_-@_-"/>
  </numFmts>
  <fonts count="39" x14ac:knownFonts="1">
    <font>
      <sz val="10"/>
      <name val="Arial"/>
      <family val="2"/>
    </font>
    <font>
      <sz val="11"/>
      <color theme="1"/>
      <name val="Lucida Sans"/>
      <family val="2"/>
      <scheme val="minor"/>
    </font>
    <font>
      <sz val="8"/>
      <name val="Arial"/>
      <family val="2"/>
    </font>
    <font>
      <sz val="10"/>
      <name val="Lucida Sans"/>
      <family val="2"/>
      <scheme val="minor"/>
    </font>
    <font>
      <sz val="9"/>
      <name val="Lucida Sans"/>
      <family val="2"/>
      <scheme val="minor"/>
    </font>
    <font>
      <b/>
      <sz val="10"/>
      <name val="Century Gothic"/>
      <family val="2"/>
      <scheme val="major"/>
    </font>
    <font>
      <b/>
      <sz val="18"/>
      <color theme="0"/>
      <name val="Century Gothic"/>
      <family val="2"/>
      <scheme val="major"/>
    </font>
    <font>
      <sz val="10"/>
      <color theme="0"/>
      <name val="Century Gothic"/>
      <family val="2"/>
      <scheme val="major"/>
    </font>
    <font>
      <sz val="9"/>
      <color theme="0"/>
      <name val="Lucida Sans"/>
      <family val="2"/>
      <scheme val="minor"/>
    </font>
    <font>
      <sz val="11"/>
      <name val="Lucida Sans"/>
      <family val="2"/>
      <scheme val="minor"/>
    </font>
    <font>
      <sz val="12"/>
      <name val="Lucida Sans"/>
      <family val="2"/>
      <scheme val="minor"/>
    </font>
    <font>
      <b/>
      <sz val="12"/>
      <color theme="0"/>
      <name val="Lucida Sans"/>
      <family val="2"/>
      <scheme val="minor"/>
    </font>
    <font>
      <b/>
      <sz val="9"/>
      <color theme="1"/>
      <name val="Lucida Sans"/>
      <family val="2"/>
      <scheme val="minor"/>
    </font>
    <font>
      <sz val="10"/>
      <color theme="1"/>
      <name val="Lucida Sans"/>
      <family val="2"/>
      <scheme val="minor"/>
    </font>
    <font>
      <sz val="10"/>
      <name val="Arial"/>
      <family val="2"/>
    </font>
    <font>
      <b/>
      <sz val="12"/>
      <color theme="0"/>
      <name val="Century Gothic"/>
      <family val="2"/>
      <scheme val="major"/>
    </font>
    <font>
      <b/>
      <sz val="22"/>
      <color theme="4"/>
      <name val="Century Gothic"/>
      <family val="2"/>
      <scheme val="major"/>
    </font>
    <font>
      <sz val="22"/>
      <color theme="4"/>
      <name val="Century Gothic"/>
      <family val="2"/>
      <scheme val="major"/>
    </font>
    <font>
      <b/>
      <sz val="12"/>
      <color theme="4"/>
      <name val="Lucida Sans"/>
      <family val="2"/>
      <scheme val="minor"/>
    </font>
    <font>
      <b/>
      <sz val="1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sz val="10"/>
      <color theme="0"/>
      <name val="Lucida Sans"/>
      <family val="2"/>
      <scheme val="minor"/>
    </font>
    <font>
      <b/>
      <sz val="15"/>
      <color theme="3"/>
      <name val="Lucida Sans"/>
      <family val="2"/>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1"/>
      <color theme="0"/>
      <name val="Lucida Sans"/>
      <family val="2"/>
      <scheme val="minor"/>
    </font>
  </fonts>
  <fills count="41">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03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6" fillId="4" borderId="0" applyNumberFormat="0" applyBorder="0" applyAlignment="0" applyProtection="0"/>
    <xf numFmtId="0" fontId="14" fillId="0" borderId="0"/>
    <xf numFmtId="0" fontId="20" fillId="0" borderId="1" applyNumberFormat="0" applyFill="0" applyAlignment="0" applyProtection="0"/>
    <xf numFmtId="165"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4" applyNumberFormat="0" applyAlignment="0" applyProtection="0"/>
    <xf numFmtId="0" fontId="31" fillId="14" borderId="5" applyNumberFormat="0" applyAlignment="0" applyProtection="0"/>
    <xf numFmtId="0" fontId="32" fillId="14" borderId="4" applyNumberFormat="0" applyAlignment="0" applyProtection="0"/>
    <xf numFmtId="0" fontId="33" fillId="0" borderId="6" applyNumberFormat="0" applyFill="0" applyAlignment="0" applyProtection="0"/>
    <xf numFmtId="0" fontId="34" fillId="15" borderId="7" applyNumberFormat="0" applyAlignment="0" applyProtection="0"/>
    <xf numFmtId="0" fontId="35" fillId="0" borderId="0" applyNumberFormat="0" applyFill="0" applyBorder="0" applyAlignment="0" applyProtection="0"/>
    <xf numFmtId="0" fontId="14" fillId="16"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55">
    <xf numFmtId="0" fontId="0" fillId="0" borderId="0" xfId="0"/>
    <xf numFmtId="0" fontId="3" fillId="0" borderId="0" xfId="0" applyFont="1"/>
    <xf numFmtId="0" fontId="4" fillId="0" borderId="0" xfId="0" applyFont="1"/>
    <xf numFmtId="0" fontId="4" fillId="0" borderId="0" xfId="0" applyFont="1" applyAlignment="1">
      <alignment horizontal="center"/>
    </xf>
    <xf numFmtId="0" fontId="10" fillId="0" borderId="0" xfId="0" applyFont="1"/>
    <xf numFmtId="0" fontId="13" fillId="0" borderId="0" xfId="0" applyFont="1"/>
    <xf numFmtId="0" fontId="13" fillId="0" borderId="0" xfId="0" applyFont="1" applyAlignment="1">
      <alignment horizontal="left" indent="1"/>
    </xf>
    <xf numFmtId="0" fontId="13" fillId="0" borderId="0" xfId="0" applyFont="1" applyAlignment="1">
      <alignment horizontal="right" indent="1"/>
    </xf>
    <xf numFmtId="0" fontId="3" fillId="0" borderId="0" xfId="0" applyFont="1" applyAlignment="1">
      <alignment vertical="center"/>
    </xf>
    <xf numFmtId="0" fontId="13" fillId="0" borderId="0" xfId="0" applyFont="1" applyAlignment="1">
      <alignment vertical="center"/>
    </xf>
    <xf numFmtId="0" fontId="3" fillId="0" borderId="0" xfId="0" applyFont="1" applyAlignment="1">
      <alignment horizontal="right" indent="1"/>
    </xf>
    <xf numFmtId="0" fontId="12" fillId="6" borderId="0" xfId="0" applyFont="1" applyFill="1" applyAlignment="1">
      <alignment vertical="center"/>
    </xf>
    <xf numFmtId="0" fontId="13" fillId="5" borderId="0" xfId="0" applyFont="1" applyFill="1" applyAlignment="1">
      <alignment horizontal="right" indent="1"/>
    </xf>
    <xf numFmtId="0" fontId="5" fillId="5" borderId="0" xfId="2" applyFont="1" applyFill="1" applyAlignment="1">
      <alignment horizontal="right" indent="1"/>
    </xf>
    <xf numFmtId="0" fontId="6" fillId="8" borderId="0" xfId="0" applyFont="1" applyFill="1" applyAlignment="1">
      <alignment horizontal="left" vertical="center" indent="1"/>
    </xf>
    <xf numFmtId="0" fontId="7" fillId="8" borderId="0" xfId="0" applyFont="1" applyFill="1" applyAlignment="1">
      <alignment vertical="center"/>
    </xf>
    <xf numFmtId="0" fontId="6" fillId="8" borderId="0" xfId="0" applyFont="1" applyFill="1" applyAlignment="1">
      <alignment horizontal="right" vertical="center" indent="1"/>
    </xf>
    <xf numFmtId="0" fontId="13" fillId="0" borderId="0" xfId="0" applyFont="1" applyAlignment="1">
      <alignment horizontal="left" vertical="center" indent="1"/>
    </xf>
    <xf numFmtId="0" fontId="4" fillId="0" borderId="0" xfId="0" applyFont="1" applyAlignment="1">
      <alignment horizontal="left" vertical="center" indent="1"/>
    </xf>
    <xf numFmtId="0" fontId="17" fillId="4" borderId="0" xfId="0" applyFont="1" applyFill="1" applyAlignment="1">
      <alignment vertical="center"/>
    </xf>
    <xf numFmtId="0" fontId="16" fillId="4" borderId="0" xfId="1" applyAlignment="1">
      <alignment horizontal="right" vertical="center" indent="1"/>
    </xf>
    <xf numFmtId="0" fontId="8" fillId="0" borderId="0" xfId="0" applyFont="1"/>
    <xf numFmtId="0" fontId="0" fillId="0" borderId="0" xfId="0" applyAlignment="1">
      <alignment horizontal="right" vertical="center" indent="1"/>
    </xf>
    <xf numFmtId="0" fontId="14" fillId="0" borderId="0" xfId="0" applyFont="1" applyAlignment="1">
      <alignment horizontal="right" vertical="center" indent="1"/>
    </xf>
    <xf numFmtId="0" fontId="16" fillId="4" borderId="0" xfId="1" applyAlignment="1">
      <alignment horizontal="right" vertical="top" indent="1"/>
    </xf>
    <xf numFmtId="0" fontId="17" fillId="4" borderId="0" xfId="0" applyFont="1" applyFill="1"/>
    <xf numFmtId="0" fontId="10" fillId="0" borderId="0" xfId="0" applyFont="1" applyAlignment="1">
      <alignment horizontal="right" vertical="center" indent="2"/>
    </xf>
    <xf numFmtId="0" fontId="10" fillId="0" borderId="0" xfId="0" applyFont="1" applyAlignment="1">
      <alignment horizontal="right" vertical="center" indent="1"/>
    </xf>
    <xf numFmtId="0" fontId="9" fillId="0" borderId="0" xfId="0" applyFont="1" applyAlignment="1">
      <alignment vertical="center"/>
    </xf>
    <xf numFmtId="0" fontId="11" fillId="3" borderId="0" xfId="0" applyFont="1" applyFill="1" applyAlignment="1">
      <alignment horizontal="center" vertical="center" wrapText="1"/>
    </xf>
    <xf numFmtId="0" fontId="13" fillId="0" borderId="0" xfId="0" applyFont="1" applyAlignment="1">
      <alignment horizontal="right" vertical="center" indent="1"/>
    </xf>
    <xf numFmtId="0" fontId="18" fillId="0" borderId="0" xfId="0" applyFont="1"/>
    <xf numFmtId="0" fontId="0" fillId="0" borderId="0" xfId="0" applyAlignment="1">
      <alignment vertical="center"/>
    </xf>
    <xf numFmtId="0" fontId="22" fillId="0" borderId="0" xfId="0" applyFont="1" applyAlignment="1">
      <alignment wrapText="1"/>
    </xf>
    <xf numFmtId="0" fontId="21" fillId="9" borderId="0" xfId="3" applyFont="1" applyFill="1" applyBorder="1" applyAlignment="1">
      <alignment horizontal="center" vertical="center"/>
    </xf>
    <xf numFmtId="0" fontId="23" fillId="0" borderId="0" xfId="0" applyFont="1" applyAlignment="1">
      <alignment wrapText="1"/>
    </xf>
    <xf numFmtId="0" fontId="24" fillId="0" borderId="0" xfId="0" applyFont="1"/>
    <xf numFmtId="0" fontId="4" fillId="0" borderId="0" xfId="0" applyFont="1" applyAlignment="1">
      <alignment horizontal="right" vertical="center" indent="1"/>
    </xf>
    <xf numFmtId="0" fontId="15" fillId="0" borderId="0" xfId="0" applyFont="1" applyAlignment="1">
      <alignment vertical="center"/>
    </xf>
    <xf numFmtId="0" fontId="15" fillId="0" borderId="0" xfId="0" applyFont="1" applyAlignment="1">
      <alignment horizontal="right" vertical="center" indent="2"/>
    </xf>
    <xf numFmtId="0" fontId="15" fillId="0" borderId="0" xfId="0" applyFont="1" applyAlignment="1">
      <alignment horizontal="right" vertical="center" indent="1"/>
    </xf>
    <xf numFmtId="0" fontId="16" fillId="4" borderId="0" xfId="1" applyAlignment="1">
      <alignment horizontal="center"/>
    </xf>
    <xf numFmtId="8" fontId="9" fillId="0" borderId="0" xfId="0" applyNumberFormat="1" applyFont="1" applyAlignment="1">
      <alignment horizontal="right" vertical="center" indent="2"/>
    </xf>
    <xf numFmtId="8" fontId="9" fillId="0" borderId="0" xfId="0" applyNumberFormat="1" applyFont="1" applyAlignment="1">
      <alignment horizontal="right" vertical="center" indent="1"/>
    </xf>
    <xf numFmtId="0" fontId="19" fillId="4" borderId="0" xfId="0" applyFont="1" applyFill="1" applyAlignment="1">
      <alignment horizontal="center" vertical="top"/>
    </xf>
    <xf numFmtId="8" fontId="11" fillId="2" borderId="0" xfId="0" applyNumberFormat="1" applyFont="1" applyFill="1" applyAlignment="1">
      <alignment horizontal="right" vertical="center" indent="2"/>
    </xf>
    <xf numFmtId="8" fontId="11" fillId="2" borderId="0" xfId="0" applyNumberFormat="1" applyFont="1" applyFill="1" applyAlignment="1">
      <alignment horizontal="right" vertical="center" indent="1"/>
    </xf>
    <xf numFmtId="8" fontId="12" fillId="6" borderId="0" xfId="0" applyNumberFormat="1" applyFont="1" applyFill="1" applyAlignment="1">
      <alignment horizontal="right" vertical="center" indent="1"/>
    </xf>
    <xf numFmtId="8" fontId="4" fillId="0" borderId="0" xfId="0" applyNumberFormat="1" applyFont="1" applyAlignment="1">
      <alignment horizontal="right" vertical="center" indent="1"/>
    </xf>
    <xf numFmtId="8" fontId="4" fillId="0" borderId="0" xfId="0" applyNumberFormat="1" applyFont="1" applyAlignment="1">
      <alignment horizontal="right" indent="1"/>
    </xf>
    <xf numFmtId="8" fontId="0" fillId="0" borderId="0" xfId="0" applyNumberFormat="1" applyAlignment="1">
      <alignment horizontal="right" vertical="center" indent="1"/>
    </xf>
    <xf numFmtId="0" fontId="15" fillId="7" borderId="0" xfId="0" applyFont="1" applyFill="1" applyAlignment="1">
      <alignment horizontal="center" vertical="center"/>
    </xf>
    <xf numFmtId="0" fontId="16" fillId="4" borderId="0" xfId="1" applyAlignment="1">
      <alignment horizontal="center" vertical="center"/>
    </xf>
    <xf numFmtId="0" fontId="7" fillId="8" borderId="0" xfId="0" applyFont="1" applyFill="1" applyAlignment="1">
      <alignment horizontal="center" vertical="center"/>
    </xf>
    <xf numFmtId="0" fontId="16" fillId="4" borderId="0" xfId="1" applyAlignment="1">
      <alignment horizontal="center"/>
    </xf>
  </cellXfs>
  <cellStyles count="48">
    <cellStyle name="20% - Énfasis1" xfId="25" builtinId="30" customBuiltin="1"/>
    <cellStyle name="20% - Énfasis2" xfId="29" builtinId="34" customBuiltin="1"/>
    <cellStyle name="20% - Énfasis3" xfId="33" builtinId="38" customBuiltin="1"/>
    <cellStyle name="20% - Énfasis4" xfId="37" builtinId="42" customBuiltin="1"/>
    <cellStyle name="20% - Énfasis5" xfId="41" builtinId="46" customBuiltin="1"/>
    <cellStyle name="20% - Énfasis6" xfId="45" builtinId="50" customBuiltin="1"/>
    <cellStyle name="40% - Énfasis1" xfId="26" builtinId="31" customBuiltin="1"/>
    <cellStyle name="40% - Énfasis2" xfId="30" builtinId="35" customBuiltin="1"/>
    <cellStyle name="40% - Énfasis3" xfId="34" builtinId="39" customBuiltin="1"/>
    <cellStyle name="40% - Énfasis4" xfId="38" builtinId="43" customBuiltin="1"/>
    <cellStyle name="40% - Énfasis5" xfId="42" builtinId="47" customBuiltin="1"/>
    <cellStyle name="40% - Énfasis6" xfId="46" builtinId="51" customBuiltin="1"/>
    <cellStyle name="60% - Énfasis1" xfId="27" builtinId="32" customBuiltin="1"/>
    <cellStyle name="60% - Énfasis2" xfId="31" builtinId="36" customBuiltin="1"/>
    <cellStyle name="60% - Énfasis3" xfId="35" builtinId="40" customBuiltin="1"/>
    <cellStyle name="60% - Énfasis4" xfId="39" builtinId="44" customBuiltin="1"/>
    <cellStyle name="60% - Énfasis5" xfId="43" builtinId="48" customBuiltin="1"/>
    <cellStyle name="60% - Énfasis6" xfId="47" builtinId="52" customBuiltin="1"/>
    <cellStyle name="Bueno" xfId="12" builtinId="26" customBuiltin="1"/>
    <cellStyle name="Cálculo" xfId="17" builtinId="22" customBuiltin="1"/>
    <cellStyle name="Celda de comprobación" xfId="19" builtinId="23" customBuiltin="1"/>
    <cellStyle name="Celda vinculada" xfId="18" builtinId="24" customBuiltin="1"/>
    <cellStyle name="Encabezado 1" xfId="9" builtinId="16" customBuiltin="1"/>
    <cellStyle name="Encabezado 4" xfId="11" builtinId="19" customBuiltin="1"/>
    <cellStyle name="Énfasis1" xfId="24" builtinId="29" customBuiltin="1"/>
    <cellStyle name="Énfasis2" xfId="28" builtinId="33" customBuiltin="1"/>
    <cellStyle name="Énfasis3" xfId="32" builtinId="37" customBuiltin="1"/>
    <cellStyle name="Énfasis4" xfId="36" builtinId="41" customBuiltin="1"/>
    <cellStyle name="Énfasis5" xfId="40" builtinId="45" customBuiltin="1"/>
    <cellStyle name="Énfasis6" xfId="44" builtinId="49" customBuiltin="1"/>
    <cellStyle name="Entrada" xfId="15" builtinId="20" customBuiltin="1"/>
    <cellStyle name="Incorrecto" xfId="13" builtinId="27" customBuiltin="1"/>
    <cellStyle name="Millares" xfId="4" builtinId="3" customBuiltin="1"/>
    <cellStyle name="Millares [0]" xfId="5" builtinId="6" customBuiltin="1"/>
    <cellStyle name="Moneda" xfId="6" builtinId="4" customBuiltin="1"/>
    <cellStyle name="Moneda [0]" xfId="7" builtinId="7" customBuiltin="1"/>
    <cellStyle name="Neutral" xfId="14" builtinId="28" customBuiltin="1"/>
    <cellStyle name="Normal" xfId="0" builtinId="0" customBuiltin="1"/>
    <cellStyle name="Normal 2" xfId="2" xr:uid="{00000000-0005-0000-0000-000001000000}"/>
    <cellStyle name="Notas" xfId="21" builtinId="10" customBuiltin="1"/>
    <cellStyle name="Porcentaje" xfId="8" builtinId="5" customBuiltin="1"/>
    <cellStyle name="Salida" xfId="16" builtinId="21" customBuiltin="1"/>
    <cellStyle name="Texto de advertencia" xfId="20" builtinId="11" customBuiltin="1"/>
    <cellStyle name="Texto explicativo" xfId="22" builtinId="53" customBuiltin="1"/>
    <cellStyle name="Título" xfId="1" builtinId="15" customBuiltin="1"/>
    <cellStyle name="Título 2" xfId="3" builtinId="17" customBuiltin="1"/>
    <cellStyle name="Título 3" xfId="10" builtinId="18" customBuiltin="1"/>
    <cellStyle name="Total" xfId="23" builtinId="25" customBuiltin="1"/>
  </cellStyles>
  <dxfs count="124">
    <dxf>
      <font>
        <b val="0"/>
        <i val="0"/>
        <strike val="0"/>
        <condense val="0"/>
        <extend val="0"/>
        <outline val="0"/>
        <shadow val="0"/>
        <u val="none"/>
        <vertAlign val="baseline"/>
        <sz val="11"/>
        <color auto="1"/>
        <name val="Lucida San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Lucida Sans"/>
        <family val="2"/>
        <scheme val="minor"/>
      </font>
      <alignment horizontal="right" vertical="center" textRotation="0" wrapText="0" indent="2" justifyLastLine="0" shrinkToFit="0" readingOrder="0"/>
    </dxf>
    <dxf>
      <font>
        <b val="0"/>
        <i val="0"/>
        <strike val="0"/>
        <condense val="0"/>
        <extend val="0"/>
        <outline val="0"/>
        <shadow val="0"/>
        <u val="none"/>
        <vertAlign val="baseline"/>
        <sz val="11"/>
        <color auto="1"/>
        <name val="Lucida Sans"/>
        <family val="2"/>
        <scheme val="minor"/>
      </font>
      <numFmt numFmtId="12" formatCode="&quot;$&quot;#,##0.00;[Red]\-&quot;$&quot;#,##0.00"/>
      <alignment horizontal="right" vertical="center" textRotation="0" wrapText="0" indent="1" justifyLastLine="0" shrinkToFit="0" readingOrder="0"/>
    </dxf>
    <dxf>
      <numFmt numFmtId="12" formatCode="&quot;$&quot;#,##0.00;[Red]\-&quot;$&quot;#,##0.00"/>
    </dxf>
    <dxf>
      <numFmt numFmtId="12" formatCode="&quot;$&quot;#,##0.00;[Red]\-&quot;$&quot;#,##0.00"/>
    </dxf>
    <dxf>
      <font>
        <strike val="0"/>
        <outline val="0"/>
        <shadow val="0"/>
        <u val="none"/>
        <vertAlign val="baseline"/>
        <sz val="11"/>
        <color auto="1"/>
        <name val="Lucida Sans"/>
        <family val="2"/>
        <scheme val="minor"/>
      </font>
      <alignment horizontal="general"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10"/>
        <color auto="1"/>
        <name val="Arial"/>
        <family val="2"/>
        <scheme val="none"/>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1" justifyLastLine="0" shrinkToFit="0" readingOrder="0"/>
      <protection locked="1" hidden="0"/>
    </dxf>
    <dxf>
      <alignment horizontal="right" vertical="center" textRotation="0" wrapText="0" indent="1" justifyLastLine="0" shrinkToFit="0" readingOrder="0"/>
    </dxf>
    <dxf>
      <alignment horizontal="right" textRotation="0" wrapText="0" relativeIndent="1" justifyLastLine="0" shrinkToFit="0" readingOrder="0"/>
    </dxf>
    <dxf>
      <alignment horizontal="right" textRotation="0" wrapText="0" relative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8"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8"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Lucida Sans"/>
        <family val="2"/>
        <scheme val="minor"/>
      </font>
    </dxf>
    <dxf>
      <font>
        <strike val="0"/>
        <outline val="0"/>
        <shadow val="0"/>
        <u val="none"/>
        <vertAlign val="baseline"/>
        <name val="Lucida Sans"/>
        <family val="2"/>
        <scheme val="minor"/>
      </font>
    </dxf>
    <dxf>
      <font>
        <b val="0"/>
        <i val="0"/>
        <strike val="0"/>
        <condense val="0"/>
        <extend val="0"/>
        <outline val="0"/>
        <shadow val="0"/>
        <u val="none"/>
        <vertAlign val="baseline"/>
        <sz val="9"/>
        <color auto="1"/>
        <name val="Lucida Sans"/>
        <family val="2"/>
        <scheme val="minor"/>
      </font>
      <numFmt numFmtId="168" formatCode="#,##0.00\ &quot;€&quot;;[Red]#,##0.00\ &quot;€&quot;"/>
      <alignment horizontal="right" vertical="bottom" textRotation="0" wrapText="0" indent="1" justifyLastLine="0" shrinkToFit="0" readingOrder="0"/>
    </dxf>
    <dxf>
      <font>
        <b val="0"/>
        <i val="0"/>
        <strike val="0"/>
        <outline val="0"/>
        <shadow val="0"/>
        <u val="none"/>
        <vertAlign val="baseline"/>
        <sz val="9"/>
        <color auto="1"/>
        <name val="Lucida Sans"/>
        <family val="2"/>
        <scheme val="minor"/>
      </font>
      <numFmt numFmtId="12" formatCode="&quot;$&quot;#,##0.00;[Red]\-&quot;$&quot;#,##0.00"/>
      <alignment horizontal="right" vertical="bottom" textRotation="0" wrapText="0" relativeIndent="1" justifyLastLine="0" shrinkToFit="0" readingOrder="0"/>
    </dxf>
    <dxf>
      <font>
        <b val="0"/>
        <i val="0"/>
        <strike val="0"/>
        <condense val="0"/>
        <extend val="0"/>
        <outline val="0"/>
        <shadow val="0"/>
        <u val="none"/>
        <vertAlign val="baseline"/>
        <sz val="9"/>
        <color auto="1"/>
        <name val="Lucida Sans"/>
        <family val="2"/>
        <scheme val="minor"/>
      </font>
      <numFmt numFmtId="168" formatCode="#,##0.00\ &quot;€&quot;;[Red]#,##0.00\ &quot;€&quot;"/>
      <alignment horizontal="right" vertical="bottom" textRotation="0" wrapText="0" indent="1" justifyLastLine="0" shrinkToFit="0" readingOrder="0"/>
    </dxf>
    <dxf>
      <font>
        <b val="0"/>
        <i val="0"/>
        <strike val="0"/>
        <outline val="0"/>
        <shadow val="0"/>
        <u val="none"/>
        <vertAlign val="baseline"/>
        <sz val="9"/>
        <color auto="1"/>
        <name val="Lucida Sans"/>
        <family val="2"/>
        <scheme val="minor"/>
      </font>
      <numFmt numFmtId="12" formatCode="&quot;$&quot;#,##0.00;[Red]\-&quot;$&quot;#,##0.00"/>
      <alignment horizontal="right" textRotation="0" wrapText="0" relativeIndent="1"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sz val="9"/>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auto="1"/>
        <name val="Lucida Sans"/>
        <family val="2"/>
        <scheme val="minor"/>
      </font>
      <numFmt numFmtId="169" formatCode="#,##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9" formatCode="#,##0.00;[Red]#,##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auto="1"/>
        <name val="Lucida Sans"/>
        <family val="2"/>
        <scheme val="minor"/>
      </font>
      <numFmt numFmtId="168" formatCode="#,##0.00\ &quot;€&quot;;[Red]#,##0.00\ &quot;€&quot;"/>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2" formatCode="&quot;$&quot;#,##0.00;[Red]\-&quot;$&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8" formatCode="#,##0.00\ &quot;€&quot;;[Red]#,##0.00\ &quot;€&quot;"/>
      <fill>
        <patternFill patternType="none">
          <fgColor indexed="64"/>
          <bgColor indexed="65"/>
        </patternFill>
      </fill>
      <alignment horizontal="right" vertical="bottom"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2" formatCode="&quot;$&quot;#,##0.00;[Red]\-&quot;$&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outline val="0"/>
        <shadow val="0"/>
        <u val="none"/>
        <vertAlign val="baseline"/>
        <sz val="9"/>
        <color auto="1"/>
        <name val="Lucida Sans"/>
        <family val="2"/>
        <scheme val="minor"/>
      </font>
      <numFmt numFmtId="168" formatCode="#,##0.00\ &quot;€&quot;;[Red]#,##0.00\ &quot;€&quot;"/>
    </dxf>
    <dxf>
      <font>
        <b val="0"/>
        <i val="0"/>
        <strike val="0"/>
        <condense val="0"/>
        <extend val="0"/>
        <outline val="0"/>
        <shadow val="0"/>
        <u val="none"/>
        <vertAlign val="baseline"/>
        <sz val="9"/>
        <color auto="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outline val="0"/>
        <shadow val="0"/>
        <u val="none"/>
        <vertAlign val="baseline"/>
        <sz val="9"/>
        <color auto="1"/>
        <name val="Lucida Sans"/>
        <family val="2"/>
        <scheme val="minor"/>
      </font>
      <numFmt numFmtId="168" formatCode="#,##0.00\ &quot;€&quot;;[Red]#,##0.00\ &quot;€&quot;"/>
    </dxf>
    <dxf>
      <font>
        <b val="0"/>
        <i val="0"/>
        <strike val="0"/>
        <condense val="0"/>
        <extend val="0"/>
        <outline val="0"/>
        <shadow val="0"/>
        <u val="none"/>
        <vertAlign val="baseline"/>
        <sz val="9"/>
        <color auto="1"/>
        <name val="Lucida Sans"/>
        <family val="2"/>
        <scheme val="minor"/>
      </font>
      <numFmt numFmtId="12" formatCode="&quot;$&quot;#,##0.00;[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auto="1"/>
        <name val="Lucida Sans"/>
        <family val="2"/>
        <scheme val="minor"/>
      </font>
      <numFmt numFmtId="168"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68"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quot;$&quot;#,##0.00;[Red]\-&quot;$&quot;#,##0.00"/>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strike val="0"/>
        <outline val="0"/>
        <shadow val="0"/>
        <u val="none"/>
        <vertAlign val="baseline"/>
        <sz val="9"/>
        <color auto="1"/>
        <name val="Lucida Sans"/>
        <family val="2"/>
        <scheme val="minor"/>
      </font>
      <alignment horizontal="left" vertical="center" textRotation="0" wrapText="0" indent="1" justifyLastLine="0" shrinkToFit="0" readingOrder="0"/>
    </dxf>
    <dxf>
      <font>
        <strike val="0"/>
        <outline val="0"/>
        <shadow val="0"/>
        <u val="none"/>
        <vertAlign val="baseline"/>
        <sz val="9"/>
        <color auto="1"/>
        <name val="Lucida Sans"/>
        <family val="2"/>
        <scheme val="minor"/>
      </font>
    </dxf>
    <dxf>
      <font>
        <b val="0"/>
        <i val="0"/>
        <strike val="0"/>
        <condense val="0"/>
        <extend val="0"/>
        <outline val="0"/>
        <shadow val="0"/>
        <u val="none"/>
        <vertAlign val="baseline"/>
        <sz val="9"/>
        <color auto="1"/>
        <name val="Lucida Sans"/>
        <family val="2"/>
        <scheme val="minor"/>
      </font>
      <numFmt numFmtId="168"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quot;$&quot;#,##0.00;[Red]\-&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68"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quot;$&quot;#,##0.00;[Red]\-&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strike val="0"/>
        <outline val="0"/>
        <shadow val="0"/>
        <u val="none"/>
        <vertAlign val="baseline"/>
        <sz val="9"/>
        <color auto="1"/>
        <name val="Lucida Sans"/>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Lucida Sans"/>
        <family val="2"/>
        <scheme val="minor"/>
      </font>
    </dxf>
    <dxf>
      <font>
        <strike val="0"/>
        <outline val="0"/>
        <shadow val="0"/>
        <u val="none"/>
        <vertAlign val="baseline"/>
        <name val="Lucida Sans"/>
        <family val="2"/>
        <scheme val="minor"/>
      </font>
      <fill>
        <patternFill patternType="none">
          <fgColor indexed="64"/>
          <bgColor auto="1"/>
        </patternFill>
      </fill>
    </dxf>
    <dxf>
      <fill>
        <patternFill patternType="solid">
          <fgColor theme="0" tint="-0.14999847407452621"/>
          <bgColor theme="0" tint="-0.14999847407452621"/>
        </patternFill>
      </fill>
    </dxf>
    <dxf>
      <fill>
        <patternFill>
          <fgColor theme="0" tint="-0.14996795556505021"/>
          <bgColor theme="0" tint="-4.9989318521683403E-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tint="-0.24994659260841701"/>
        </patternFill>
      </fill>
      <border>
        <bottom/>
      </border>
    </dxf>
    <dxf>
      <font>
        <color theme="1"/>
      </font>
      <border diagonalUp="0" diagonalDown="0">
        <left/>
        <right/>
        <top/>
        <bottom/>
        <vertical/>
        <horizontal/>
      </border>
    </dxf>
  </dxfs>
  <tableStyles count="1" defaultTableStyle="TableStyleMedium2" defaultPivotStyle="PivotStyleLight16">
    <tableStyle name="EstiloDeTablaClaro1 2" pivot="0" count="8" xr9:uid="{00000000-0011-0000-FFFF-FFFF00000000}">
      <tableStyleElement type="wholeTable" dxfId="123"/>
      <tableStyleElement type="headerRow" dxfId="122"/>
      <tableStyleElement type="totalRow" dxfId="121"/>
      <tableStyleElement type="firstColumn" dxfId="120"/>
      <tableStyleElement type="lastColumn" dxfId="119"/>
      <tableStyleElement type="firstRowStripe" dxfId="118"/>
      <tableStyleElement type="secondRowStripe" dxfId="117"/>
      <tableStyleElement type="firstColumnStripe" dxfId="1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'Resumen de pérdidas y ganancias'!$B$5</c:f>
              <c:strCache>
                <c:ptCount val="1"/>
                <c:pt idx="0">
                  <c:v>Ingresos totales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de pérdidas y ganancias'!$C$4:$D$4</c:f>
              <c:strCache>
                <c:ptCount val="2"/>
                <c:pt idx="0">
                  <c:v>Estimado</c:v>
                </c:pt>
                <c:pt idx="1">
                  <c:v>Real</c:v>
                </c:pt>
              </c:strCache>
            </c:strRef>
          </c:cat>
          <c:val>
            <c:numRef>
              <c:f>'Resumen de pérdidas y ganancias'!$C$5:$D$5</c:f>
              <c:numCache>
                <c:formatCode>"$"#,##0.00_);[Red]\("$"#,##0.00\)</c:formatCode>
                <c:ptCount val="2"/>
                <c:pt idx="0">
                  <c:v>1936</c:v>
                </c:pt>
                <c:pt idx="1">
                  <c:v>1831</c:v>
                </c:pt>
              </c:numCache>
            </c:numRef>
          </c:val>
          <c:extLst>
            <c:ext xmlns:c16="http://schemas.microsoft.com/office/drawing/2014/chart" uri="{C3380CC4-5D6E-409C-BE32-E72D297353CC}">
              <c16:uniqueId val="{00000000-8636-4D9B-AD98-D1F682920A3A}"/>
            </c:ext>
          </c:extLst>
        </c:ser>
        <c:ser>
          <c:idx val="1"/>
          <c:order val="1"/>
          <c:tx>
            <c:strRef>
              <c:f>'Resumen de pérdidas y ganancias'!$B$6</c:f>
              <c:strCache>
                <c:ptCount val="1"/>
                <c:pt idx="0">
                  <c:v>Gastos totales</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de pérdidas y ganancias'!$C$4:$D$4</c:f>
              <c:strCache>
                <c:ptCount val="2"/>
                <c:pt idx="0">
                  <c:v>Estimado</c:v>
                </c:pt>
                <c:pt idx="1">
                  <c:v>Real</c:v>
                </c:pt>
              </c:strCache>
            </c:strRef>
          </c:cat>
          <c:val>
            <c:numRef>
              <c:f>'Resumen de pérdidas y ganancias'!$C$6:$D$6</c:f>
              <c:numCache>
                <c:formatCode>"$"#,##0.00_);[Red]\("$"#,##0.00\)</c:formatCode>
                <c:ptCount val="2"/>
                <c:pt idx="0">
                  <c:v>882</c:v>
                </c:pt>
                <c:pt idx="1">
                  <c:v>333</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mn-lt"/>
                <a:ea typeface="+mn-ea"/>
                <a:cs typeface="+mn-cs"/>
              </a:defRPr>
            </a:pPr>
            <a:endParaRPr lang="es-ES"/>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4465604673555032"/>
          <c:y val="0.19729597769725504"/>
          <c:w val="0.42165297794759488"/>
          <c:h val="8.787610865177879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8</xdr:col>
      <xdr:colOff>0</xdr:colOff>
      <xdr:row>11</xdr:row>
      <xdr:rowOff>152400</xdr:rowOff>
    </xdr:to>
    <xdr:graphicFrame macro="">
      <xdr:nvGraphicFramePr>
        <xdr:cNvPr id="3073" name="Gráfico 1" descr="Gráfico de barras con comparación de gastos e ingresos estimados y gastos e ingresos reales">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osDelSitio" displayName="GastosDelSitio" ref="B6:D11" totalsRowCount="1" dataDxfId="115" totalsRowDxfId="114">
  <autoFilter ref="B6:D10" xr:uid="{00000000-0009-0000-0100-000001000000}">
    <filterColumn colId="0" hiddenButton="1"/>
    <filterColumn colId="1" hiddenButton="1"/>
    <filterColumn colId="2" hiddenButton="1"/>
  </autoFilter>
  <tableColumns count="3">
    <tableColumn id="1" xr3:uid="{00000000-0010-0000-0000-000001000000}" name="Sitio" totalsRowLabel="Total" dataDxfId="113" totalsRowDxfId="112"/>
    <tableColumn id="2" xr3:uid="{00000000-0010-0000-0000-000002000000}" name="Estimado" totalsRowFunction="sum" dataDxfId="111" totalsRowDxfId="110"/>
    <tableColumn id="3" xr3:uid="{00000000-0010-0000-0000-000003000000}" name="Real" totalsRowFunction="sum" dataDxfId="109" totalsRowDxfId="108"/>
  </tableColumns>
  <tableStyleInfo name="EstiloDeTablaClaro1 2" showFirstColumn="1" showLastColumn="0" showRowStripes="1" showColumnStripes="0"/>
  <extLst>
    <ext xmlns:x14="http://schemas.microsoft.com/office/spreadsheetml/2009/9/main" uri="{504A1905-F514-4f6f-8877-14C23A59335A}">
      <x14:table altTextSummary="Escribe los gastos del sitio estimados y reales en esta tabla. El total se calcula automáticamente al final."/>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ExpositoresYProveedores" displayName="ExpositoresYProveedores" ref="B18:G22" totalsRowCount="1">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N.º estimado" totalsRowLabel="Total" dataDxfId="30" totalsRowDxfId="29"/>
    <tableColumn id="2" xr3:uid="{00000000-0010-0000-0900-000002000000}" name="N.º real" dataDxfId="28" totalsRowDxfId="27"/>
    <tableColumn id="3" xr3:uid="{00000000-0010-0000-0900-000003000000}" name="Tipo" dataDxfId="26" totalsRowDxfId="25"/>
    <tableColumn id="4" xr3:uid="{00000000-0010-0000-0900-000004000000}" name="Precio" dataDxfId="24" totalsRowDxfId="23"/>
    <tableColumn id="5" xr3:uid="{00000000-0010-0000-0900-000005000000}" name="Ingresos estimados" totalsRowFunction="sum" dataDxfId="22" totalsRowDxfId="21">
      <calculatedColumnFormula>B19*E19</calculatedColumnFormula>
    </tableColumn>
    <tableColumn id="6" xr3:uid="{00000000-0010-0000-0900-000006000000}" name="Ingresos reales" totalsRowFunction="sum" dataDxfId="20" totalsRowDxfId="19">
      <calculatedColumnFormula>C19*E19</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Escribe el número de expositores y proveedores estimados y reales, tipo de cabina y precio en esta tabla. Los ingresos estimados y reales de los expositores por cada tipo de cabina y los totales se calculan automáticamen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VentaDeProductos" displayName="VentaDeProductos" ref="B24:G29" totalsRowCount="1">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N.º estimado" totalsRowLabel="Total" dataDxfId="18" totalsRowDxfId="17"/>
    <tableColumn id="2" xr3:uid="{00000000-0010-0000-0A00-000002000000}" name="N.º real" dataDxfId="16" totalsRowDxfId="15"/>
    <tableColumn id="3" xr3:uid="{00000000-0010-0000-0A00-000003000000}" name="Tipo" dataDxfId="14" totalsRowDxfId="13"/>
    <tableColumn id="4" xr3:uid="{00000000-0010-0000-0A00-000004000000}" name="Precio" dataDxfId="12" totalsRowDxfId="11"/>
    <tableColumn id="5" xr3:uid="{00000000-0010-0000-0A00-000005000000}" name="Ingresos estimados" totalsRowFunction="sum" dataDxfId="10" totalsRowDxfId="9">
      <calculatedColumnFormula>B25*E25</calculatedColumnFormula>
    </tableColumn>
    <tableColumn id="6" xr3:uid="{00000000-0010-0000-0A00-000006000000}" name="Ingresos reales" totalsRowFunction="sum" dataDxfId="8" totalsRowDxfId="7">
      <calculatedColumnFormula>C25*E25</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Escribe el número estimado y real de elementos vendidos, tipo y precio en esta tabla. Los ingresos estimados y reales de la venta de elementos y los totales se calculan automáticamen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Resumen" displayName="Resumen" ref="B4:D6" headerRowDxfId="6" totalsRowDxfId="5">
  <autoFilter ref="B4:D6" xr:uid="{E2E1E93F-962E-4908-B5FF-C49FFDD203EC}">
    <filterColumn colId="0" hiddenButton="1"/>
    <filterColumn colId="1" hiddenButton="1"/>
    <filterColumn colId="2" hiddenButton="1"/>
  </autoFilter>
  <tableColumns count="3">
    <tableColumn id="1" xr3:uid="{F67213F1-F34B-417E-9245-0F02F8ACA01B}" name=" Total" totalsRowLabel="Total" totalsRowDxfId="0"/>
    <tableColumn id="2" xr3:uid="{B31A4B15-FE6A-45D0-A35F-8DEBCAB99AF7}" name="Estimado" dataDxfId="4" totalsRowDxfId="1">
      <calculatedColumnFormula>Ingresos!F4</calculatedColumnFormula>
    </tableColumn>
    <tableColumn id="3" xr3:uid="{D633F0A4-A59C-4679-9F1C-8D364B0C972E}" name="Real" totalsRowFunction="sum" dataDxfId="3" totalsRowDxfId="2">
      <calculatedColumnFormula>Ingresos!G4</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Los ingresos y gastos estimados y reales se actualizan automáticamente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GastosDeRefrescos" displayName="GastosDeRefrescos" ref="F6:H11" totalsRowCount="1" headerRowDxfId="107">
  <autoFilter ref="F6:H10" xr:uid="{00000000-0009-0000-0100-000003000000}">
    <filterColumn colId="0" hiddenButton="1"/>
    <filterColumn colId="1" hiddenButton="1"/>
    <filterColumn colId="2" hiddenButton="1"/>
  </autoFilter>
  <tableColumns count="3">
    <tableColumn id="1" xr3:uid="{00000000-0010-0000-0100-000001000000}" name="Aperitivos" totalsRowLabel="Total" dataDxfId="106" totalsRowDxfId="105"/>
    <tableColumn id="2" xr3:uid="{00000000-0010-0000-0100-000002000000}" name="Estimado" totalsRowFunction="sum" dataDxfId="104" totalsRowDxfId="103"/>
    <tableColumn id="3" xr3:uid="{00000000-0010-0000-0100-000003000000}" name="Real" totalsRowFunction="sum" dataDxfId="102" totalsRowDxfId="101"/>
  </tableColumns>
  <tableStyleInfo name="EstiloDeTablaClaro1 2" showFirstColumn="1" showLastColumn="0" showRowStripes="1" showColumnStripes="0"/>
  <extLst>
    <ext xmlns:x14="http://schemas.microsoft.com/office/spreadsheetml/2009/9/main" uri="{504A1905-F514-4f6f-8877-14C23A59335A}">
      <x14:table altTextSummary="Escribe los gastos de refrescos estimados y reales en esta tabla. El total se calcula automáticamente al fin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GastosDeDecoración" displayName="GastosDeDecoración" ref="B13:D19" totalsRowCount="1" dataDxfId="100" totalsRowDxfId="99">
  <autoFilter ref="B13:D18" xr:uid="{00000000-0009-0000-0100-000004000000}">
    <filterColumn colId="0" hiddenButton="1"/>
    <filterColumn colId="1" hiddenButton="1"/>
    <filterColumn colId="2" hiddenButton="1"/>
  </autoFilter>
  <tableColumns count="3">
    <tableColumn id="1" xr3:uid="{00000000-0010-0000-0200-000001000000}" name="Decoración" totalsRowLabel="Total" dataDxfId="98" totalsRowDxfId="97"/>
    <tableColumn id="2" xr3:uid="{00000000-0010-0000-0200-000002000000}" name="Estimado" totalsRowFunction="sum" dataDxfId="96" totalsRowDxfId="95"/>
    <tableColumn id="3" xr3:uid="{00000000-0010-0000-0200-000003000000}" name="Real" totalsRowFunction="sum" dataDxfId="94" totalsRowDxfId="93"/>
  </tableColumns>
  <tableStyleInfo name="EstiloDeTablaClaro1 2" showFirstColumn="1" showLastColumn="0" showRowStripes="1" showColumnStripes="0"/>
  <extLst>
    <ext xmlns:x14="http://schemas.microsoft.com/office/spreadsheetml/2009/9/main" uri="{504A1905-F514-4f6f-8877-14C23A59335A}">
      <x14:table altTextSummary="Escribe los gastos de decoración estimados y reales en esta tabla. El total se calcula automáticamente al fin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GastosDePrograma" displayName="GastosDePrograma" ref="F13:H19" totalsRowCount="1" dataDxfId="92" totalsRowDxfId="91">
  <autoFilter ref="F13:H18" xr:uid="{00000000-0009-0000-0100-000005000000}">
    <filterColumn colId="0" hiddenButton="1"/>
    <filterColumn colId="1" hiddenButton="1"/>
    <filterColumn colId="2" hiddenButton="1"/>
  </autoFilter>
  <tableColumns count="3">
    <tableColumn id="1" xr3:uid="{00000000-0010-0000-0300-000001000000}" name="Programa" totalsRowLabel="Total" dataDxfId="90" totalsRowDxfId="89"/>
    <tableColumn id="2" xr3:uid="{00000000-0010-0000-0300-000002000000}" name="Estimado" totalsRowFunction="sum" dataDxfId="88" totalsRowDxfId="87"/>
    <tableColumn id="3" xr3:uid="{00000000-0010-0000-0300-000003000000}" name="Real" totalsRowFunction="sum" dataDxfId="86" totalsRowDxfId="85"/>
  </tableColumns>
  <tableStyleInfo name="EstiloDeTablaClaro1 2" showFirstColumn="1" showLastColumn="0" showRowStripes="1" showColumnStripes="0"/>
  <extLst>
    <ext xmlns:x14="http://schemas.microsoft.com/office/spreadsheetml/2009/9/main" uri="{504A1905-F514-4f6f-8877-14C23A59335A}">
      <x14:table altTextSummary="Escribe los gastos de programa estimados y reales en esta tabla. El total se calcula automáticamente al fin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GastosDePublicidad" displayName="GastosDePublicidad" ref="B21:D25" totalsRowCount="1" dataDxfId="84" totalsRowDxfId="83">
  <autoFilter ref="B21:D24" xr:uid="{00000000-0009-0000-0100-000006000000}">
    <filterColumn colId="0" hiddenButton="1"/>
    <filterColumn colId="1" hiddenButton="1"/>
    <filterColumn colId="2" hiddenButton="1"/>
  </autoFilter>
  <tableColumns count="3">
    <tableColumn id="1" xr3:uid="{00000000-0010-0000-0400-000001000000}" name="Publicidad" totalsRowLabel="Total" dataDxfId="82" totalsRowDxfId="81"/>
    <tableColumn id="2" xr3:uid="{00000000-0010-0000-0400-000002000000}" name="Estimado" totalsRowFunction="sum" dataDxfId="80" totalsRowDxfId="79"/>
    <tableColumn id="3" xr3:uid="{00000000-0010-0000-0400-000003000000}" name="Real" totalsRowFunction="sum" dataDxfId="78" totalsRowDxfId="77"/>
  </tableColumns>
  <tableStyleInfo name="EstiloDeTablaClaro1 2" showFirstColumn="1" showLastColumn="0" showRowStripes="1" showColumnStripes="0"/>
  <extLst>
    <ext xmlns:x14="http://schemas.microsoft.com/office/spreadsheetml/2009/9/main" uri="{504A1905-F514-4f6f-8877-14C23A59335A}">
      <x14:table altTextSummary="Escribe los gastos de publicidad estimados y reales en esta tabla. El total se calcula automáticamente al final."/>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GastosDePremios" displayName="GastosDePremios" ref="F21:H24" totalsRowCount="1" dataDxfId="76" totalsRowDxfId="75">
  <autoFilter ref="F21:H23" xr:uid="{00000000-0009-0000-0100-000007000000}">
    <filterColumn colId="0" hiddenButton="1"/>
    <filterColumn colId="1" hiddenButton="1"/>
    <filterColumn colId="2" hiddenButton="1"/>
  </autoFilter>
  <tableColumns count="3">
    <tableColumn id="1" xr3:uid="{00000000-0010-0000-0500-000001000000}" name="Premios" totalsRowLabel="Total" dataDxfId="74" totalsRowDxfId="73"/>
    <tableColumn id="2" xr3:uid="{00000000-0010-0000-0500-000002000000}" name="Estimado" totalsRowFunction="sum" dataDxfId="72" totalsRowDxfId="71"/>
    <tableColumn id="3" xr3:uid="{00000000-0010-0000-0500-000003000000}" name="Real" totalsRowFunction="sum" dataDxfId="70" totalsRowDxfId="69"/>
  </tableColumns>
  <tableStyleInfo name="EstiloDeTablaClaro1 2" showFirstColumn="1" showLastColumn="0" showRowStripes="1" showColumnStripes="0"/>
  <extLst>
    <ext xmlns:x14="http://schemas.microsoft.com/office/spreadsheetml/2009/9/main" uri="{504A1905-F514-4f6f-8877-14C23A59335A}">
      <x14:table altTextSummary="Escribe los gastos de premios estimados y reales en esta tabla. El total se calcula automáticamente al final."/>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GastosVarios" displayName="GastosVarios" ref="B27:D32" totalsRowCount="1" dataDxfId="68" totalsRowDxfId="67">
  <autoFilter ref="B27:D31" xr:uid="{00000000-0009-0000-0100-000008000000}">
    <filterColumn colId="0" hiddenButton="1"/>
    <filterColumn colId="1" hiddenButton="1"/>
    <filterColumn colId="2" hiddenButton="1"/>
  </autoFilter>
  <tableColumns count="3">
    <tableColumn id="1" xr3:uid="{00000000-0010-0000-0600-000001000000}" name="Varios" totalsRowLabel="Total" dataDxfId="66" totalsRowDxfId="65"/>
    <tableColumn id="2" xr3:uid="{00000000-0010-0000-0600-000002000000}" name="Estimado" totalsRowFunction="sum" dataDxfId="64" totalsRowDxfId="63"/>
    <tableColumn id="3" xr3:uid="{00000000-0010-0000-0600-000003000000}" name="Real" totalsRowFunction="sum" dataDxfId="62" totalsRowDxfId="61"/>
  </tableColumns>
  <tableStyleInfo name="EstiloDeTablaClaro1 2" showFirstColumn="1" showLastColumn="0" showRowStripes="1" showColumnStripes="0"/>
  <extLst>
    <ext xmlns:x14="http://schemas.microsoft.com/office/spreadsheetml/2009/9/main" uri="{504A1905-F514-4f6f-8877-14C23A59335A}">
      <x14:table altTextSummary="Escribe los gastos varios estimados y reales en esta tabla. El total se calcula automáticamente al final."/>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dmisiones" displayName="Admisiones" ref="B6:G10" totalsRowCount="1" headerRowDxfId="60" dataDxfId="59" totalsRowDxfId="58">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N.º estimado" totalsRowLabel="Total" dataDxfId="57" totalsRowDxfId="56"/>
    <tableColumn id="2" xr3:uid="{00000000-0010-0000-0700-000002000000}" name="N.º real" dataDxfId="55" totalsRowDxfId="54"/>
    <tableColumn id="3" xr3:uid="{00000000-0010-0000-0700-000003000000}" name="Tipo" dataDxfId="53" totalsRowDxfId="52"/>
    <tableColumn id="4" xr3:uid="{00000000-0010-0000-0700-000004000000}" name="Precio" dataDxfId="51" totalsRowDxfId="50"/>
    <tableColumn id="6" xr3:uid="{00000000-0010-0000-0700-000006000000}" name="Ingresos estimados" totalsRowFunction="sum" dataDxfId="49" totalsRowDxfId="48">
      <calculatedColumnFormula>B7*E7</calculatedColumnFormula>
    </tableColumn>
    <tableColumn id="7" xr3:uid="{00000000-0010-0000-0700-000007000000}" name="Ingresos reales" totalsRowFunction="sum" dataDxfId="47" totalsRowDxfId="46">
      <calculatedColumnFormula>C7*E7</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Escribe el número de admisiones estimado y real, tipo y precio en esta tabla. Los ingresos estimados y reales de las admisiones y los totales se calculan automáticamen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AnunciosDelPrograma" displayName="AnunciosDelPrograma" ref="B12:G16" totalsRowCount="1" headerRowDxfId="45" dataDxfId="44" totalsRowDxfId="43">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N.º estimado" totalsRowLabel="Total" dataDxfId="42" totalsRowDxfId="41"/>
    <tableColumn id="2" xr3:uid="{00000000-0010-0000-0800-000002000000}" name="N.º real" dataDxfId="40" totalsRowDxfId="39"/>
    <tableColumn id="3" xr3:uid="{00000000-0010-0000-0800-000003000000}" name="Tipo" dataDxfId="38" totalsRowDxfId="37"/>
    <tableColumn id="4" xr3:uid="{00000000-0010-0000-0800-000004000000}" name="Precio" dataDxfId="36" totalsRowDxfId="35"/>
    <tableColumn id="5" xr3:uid="{00000000-0010-0000-0800-000005000000}" name="Ingresos estimados" totalsRowFunction="sum" dataDxfId="34" totalsRowDxfId="33">
      <calculatedColumnFormula>B13*E13</calculatedColumnFormula>
    </tableColumn>
    <tableColumn id="6" xr3:uid="{00000000-0010-0000-0800-000006000000}" name="Ingresos reales" totalsRowFunction="sum" dataDxfId="32" totalsRowDxfId="31">
      <calculatedColumnFormula>C13*E13</calculatedColumnFormula>
    </tableColumn>
  </tableColumns>
  <tableStyleInfo name="EstiloDeTablaClaro1 2" showFirstColumn="0" showLastColumn="0" showRowStripes="1" showColumnStripes="0"/>
  <extLst>
    <ext xmlns:x14="http://schemas.microsoft.com/office/spreadsheetml/2009/9/main" uri="{504A1905-F514-4f6f-8877-14C23A59335A}">
      <x14:table altTextSummary="Escribe el número de avisos estimado y real, tipo y precio en esta tabla. Los ingresos estimados y reales de los avisos y los totales se calculan automáticamente."/>
    </ext>
  </extLst>
</table>
</file>

<file path=xl/theme/theme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sheetPr>
  <dimension ref="B1:B8"/>
  <sheetViews>
    <sheetView showGridLines="0" tabSelected="1" workbookViewId="0"/>
  </sheetViews>
  <sheetFormatPr baseColWidth="10" defaultColWidth="9.140625" defaultRowHeight="12.75" x14ac:dyDescent="0.2"/>
  <cols>
    <col min="1" max="1" width="2.7109375" customWidth="1"/>
    <col min="2" max="2" width="95" customWidth="1"/>
    <col min="3" max="3" width="2.7109375" customWidth="1"/>
  </cols>
  <sheetData>
    <row r="1" spans="2:2" s="32" customFormat="1" ht="30" customHeight="1" x14ac:dyDescent="0.2">
      <c r="B1" s="34" t="s">
        <v>0</v>
      </c>
    </row>
    <row r="2" spans="2:2" ht="39.950000000000003" customHeight="1" x14ac:dyDescent="0.25">
      <c r="B2" s="33" t="s">
        <v>1</v>
      </c>
    </row>
    <row r="3" spans="2:2" ht="39.950000000000003" customHeight="1" x14ac:dyDescent="0.25">
      <c r="B3" s="33" t="s">
        <v>2</v>
      </c>
    </row>
    <row r="4" spans="2:2" ht="30" customHeight="1" x14ac:dyDescent="0.25">
      <c r="B4" s="33" t="s">
        <v>91</v>
      </c>
    </row>
    <row r="5" spans="2:2" ht="39.950000000000003" customHeight="1" x14ac:dyDescent="0.25">
      <c r="B5" s="33" t="s">
        <v>90</v>
      </c>
    </row>
    <row r="6" spans="2:2" ht="30" customHeight="1" x14ac:dyDescent="0.25">
      <c r="B6" s="35" t="s">
        <v>3</v>
      </c>
    </row>
    <row r="7" spans="2:2" ht="60" customHeight="1" x14ac:dyDescent="0.25">
      <c r="B7" s="33" t="s">
        <v>4</v>
      </c>
    </row>
    <row r="8" spans="2:2" ht="39.950000000000003" customHeight="1" x14ac:dyDescent="0.25">
      <c r="B8" s="33"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H32"/>
  <sheetViews>
    <sheetView showGridLines="0" zoomScaleNormal="100" workbookViewId="0"/>
  </sheetViews>
  <sheetFormatPr baseColWidth="10" defaultColWidth="9.140625" defaultRowHeight="12.75" x14ac:dyDescent="0.2"/>
  <cols>
    <col min="1" max="1" width="2.7109375" style="36" customWidth="1"/>
    <col min="2" max="2" width="29" style="1" customWidth="1"/>
    <col min="3" max="3" width="15.7109375" style="1" customWidth="1"/>
    <col min="4" max="4" width="22.7109375" style="1" customWidth="1"/>
    <col min="5" max="5" width="3.42578125" style="1" customWidth="1"/>
    <col min="6" max="6" width="31" style="1" customWidth="1"/>
    <col min="7" max="8" width="22.7109375" style="1" customWidth="1"/>
    <col min="9" max="9" width="2.7109375" style="1" customWidth="1"/>
    <col min="10" max="16384" width="9.140625" style="1"/>
  </cols>
  <sheetData>
    <row r="1" spans="1:8" ht="45.75" customHeight="1" x14ac:dyDescent="0.2">
      <c r="A1" s="36" t="s">
        <v>98</v>
      </c>
      <c r="B1" s="52" t="s">
        <v>10</v>
      </c>
      <c r="C1" s="52"/>
      <c r="D1" s="52"/>
      <c r="E1" s="52"/>
      <c r="F1" s="52"/>
      <c r="G1" s="19"/>
      <c r="H1" s="20" t="s">
        <v>49</v>
      </c>
    </row>
    <row r="2" spans="1:8" ht="6.75" customHeight="1" x14ac:dyDescent="0.2">
      <c r="B2" s="14"/>
      <c r="C2" s="14"/>
      <c r="D2" s="14"/>
      <c r="E2" s="15"/>
      <c r="F2" s="15"/>
      <c r="G2" s="15"/>
      <c r="H2" s="16"/>
    </row>
    <row r="3" spans="1:8" s="10" customFormat="1" ht="15" customHeight="1" x14ac:dyDescent="0.2">
      <c r="A3" s="36" t="s">
        <v>6</v>
      </c>
      <c r="B3" s="51" t="s">
        <v>11</v>
      </c>
      <c r="C3" s="12"/>
      <c r="D3" s="12"/>
      <c r="E3" s="12"/>
      <c r="F3" s="12"/>
      <c r="G3" s="13" t="s">
        <v>33</v>
      </c>
      <c r="H3" s="13" t="s">
        <v>34</v>
      </c>
    </row>
    <row r="4" spans="1:8" ht="24" customHeight="1" x14ac:dyDescent="0.2">
      <c r="A4" s="36" t="s">
        <v>7</v>
      </c>
      <c r="B4" s="51"/>
      <c r="C4" s="11"/>
      <c r="D4" s="11"/>
      <c r="E4" s="11"/>
      <c r="F4" s="11"/>
      <c r="G4" s="47">
        <f>SUM(C11,C19,C25,C32,G11,G19,G24)</f>
        <v>882</v>
      </c>
      <c r="H4" s="47">
        <f>SUM(D11,D19,D25,D32,H11,H19,H24)</f>
        <v>333</v>
      </c>
    </row>
    <row r="5" spans="1:8" ht="15" customHeight="1" x14ac:dyDescent="0.2">
      <c r="B5" s="6"/>
      <c r="C5" s="7"/>
      <c r="D5" s="7"/>
      <c r="E5" s="5"/>
      <c r="F5" s="5"/>
      <c r="G5" s="5"/>
      <c r="H5" s="5"/>
    </row>
    <row r="6" spans="1:8" s="8" customFormat="1" ht="20.100000000000001" customHeight="1" x14ac:dyDescent="0.2">
      <c r="A6" s="36" t="s">
        <v>93</v>
      </c>
      <c r="B6" s="18" t="s">
        <v>12</v>
      </c>
      <c r="C6" s="37" t="s">
        <v>33</v>
      </c>
      <c r="D6" s="37" t="s">
        <v>34</v>
      </c>
      <c r="E6" s="9"/>
      <c r="F6" s="18" t="s">
        <v>35</v>
      </c>
      <c r="G6" s="37" t="s">
        <v>33</v>
      </c>
      <c r="H6" s="37" t="s">
        <v>34</v>
      </c>
    </row>
    <row r="7" spans="1:8" ht="15.95" customHeight="1" x14ac:dyDescent="0.2">
      <c r="B7" s="18" t="s">
        <v>13</v>
      </c>
      <c r="C7" s="48">
        <v>500</v>
      </c>
      <c r="D7" s="48"/>
      <c r="E7" s="5"/>
      <c r="F7" s="18" t="s">
        <v>36</v>
      </c>
      <c r="G7" s="48"/>
      <c r="H7" s="48"/>
    </row>
    <row r="8" spans="1:8" ht="15.95" customHeight="1" x14ac:dyDescent="0.2">
      <c r="B8" s="18" t="s">
        <v>14</v>
      </c>
      <c r="C8" s="48"/>
      <c r="D8" s="48"/>
      <c r="E8" s="5"/>
      <c r="F8" s="18" t="s">
        <v>37</v>
      </c>
      <c r="G8" s="48">
        <v>20</v>
      </c>
      <c r="H8" s="48"/>
    </row>
    <row r="9" spans="1:8" ht="15.95" customHeight="1" x14ac:dyDescent="0.2">
      <c r="B9" s="18" t="s">
        <v>15</v>
      </c>
      <c r="C9" s="48"/>
      <c r="D9" s="48"/>
      <c r="E9" s="5"/>
      <c r="F9" s="18" t="s">
        <v>38</v>
      </c>
      <c r="G9" s="48"/>
      <c r="H9" s="48">
        <v>20</v>
      </c>
    </row>
    <row r="10" spans="1:8" ht="15.95" customHeight="1" x14ac:dyDescent="0.2">
      <c r="B10" s="18" t="s">
        <v>16</v>
      </c>
      <c r="C10" s="48"/>
      <c r="D10" s="48"/>
      <c r="E10" s="5"/>
      <c r="F10" s="18" t="s">
        <v>39</v>
      </c>
      <c r="G10" s="48"/>
      <c r="H10" s="48"/>
    </row>
    <row r="11" spans="1:8" ht="15.95" customHeight="1" x14ac:dyDescent="0.2">
      <c r="B11" s="18" t="s">
        <v>17</v>
      </c>
      <c r="C11" s="48">
        <f>SUBTOTAL(109,GastosDelSitio[Estimado])</f>
        <v>500</v>
      </c>
      <c r="D11" s="48">
        <f>SUBTOTAL(109,GastosDelSitio[Real])</f>
        <v>0</v>
      </c>
      <c r="E11" s="5"/>
      <c r="F11" s="18" t="s">
        <v>17</v>
      </c>
      <c r="G11" s="48">
        <f>SUBTOTAL(109,GastosDeRefrescos[Estimado])</f>
        <v>20</v>
      </c>
      <c r="H11" s="48">
        <f>SUBTOTAL(109,GastosDeRefrescos[Real])</f>
        <v>20</v>
      </c>
    </row>
    <row r="12" spans="1:8" ht="15" customHeight="1" x14ac:dyDescent="0.2">
      <c r="B12" s="6"/>
      <c r="C12" s="7"/>
      <c r="D12" s="7"/>
      <c r="E12" s="5"/>
      <c r="F12" s="5"/>
      <c r="G12" s="5"/>
      <c r="H12" s="5"/>
    </row>
    <row r="13" spans="1:8" ht="20.100000000000001" customHeight="1" x14ac:dyDescent="0.2">
      <c r="A13" s="36" t="s">
        <v>94</v>
      </c>
      <c r="B13" s="18" t="s">
        <v>18</v>
      </c>
      <c r="C13" s="37" t="s">
        <v>33</v>
      </c>
      <c r="D13" s="37" t="s">
        <v>34</v>
      </c>
      <c r="E13" s="5"/>
      <c r="F13" s="18" t="s">
        <v>40</v>
      </c>
      <c r="G13" s="37" t="s">
        <v>33</v>
      </c>
      <c r="H13" s="37" t="s">
        <v>34</v>
      </c>
    </row>
    <row r="14" spans="1:8" ht="15.95" customHeight="1" x14ac:dyDescent="0.2">
      <c r="B14" s="18" t="s">
        <v>19</v>
      </c>
      <c r="C14" s="48">
        <v>200</v>
      </c>
      <c r="D14" s="48">
        <v>300</v>
      </c>
      <c r="E14" s="5"/>
      <c r="F14" s="18" t="s">
        <v>41</v>
      </c>
      <c r="G14" s="49"/>
      <c r="H14" s="49"/>
    </row>
    <row r="15" spans="1:8" ht="15.95" customHeight="1" x14ac:dyDescent="0.2">
      <c r="B15" s="18" t="s">
        <v>20</v>
      </c>
      <c r="C15" s="48"/>
      <c r="D15" s="48"/>
      <c r="E15" s="5"/>
      <c r="F15" s="18" t="s">
        <v>42</v>
      </c>
      <c r="G15" s="49">
        <v>30</v>
      </c>
      <c r="H15" s="49"/>
    </row>
    <row r="16" spans="1:8" ht="15.95" customHeight="1" x14ac:dyDescent="0.2">
      <c r="B16" s="18" t="s">
        <v>21</v>
      </c>
      <c r="C16" s="48"/>
      <c r="D16" s="48"/>
      <c r="E16" s="5"/>
      <c r="F16" s="18" t="s">
        <v>43</v>
      </c>
      <c r="G16" s="49"/>
      <c r="H16" s="49"/>
    </row>
    <row r="17" spans="1:8" ht="15.95" customHeight="1" x14ac:dyDescent="0.2">
      <c r="B17" s="18" t="s">
        <v>22</v>
      </c>
      <c r="C17" s="48"/>
      <c r="D17" s="48"/>
      <c r="E17" s="5"/>
      <c r="F17" s="18" t="s">
        <v>44</v>
      </c>
      <c r="G17" s="49"/>
      <c r="H17" s="49"/>
    </row>
    <row r="18" spans="1:8" ht="15.95" customHeight="1" x14ac:dyDescent="0.2">
      <c r="B18" s="18" t="s">
        <v>23</v>
      </c>
      <c r="C18" s="48"/>
      <c r="D18" s="48"/>
      <c r="E18" s="5"/>
      <c r="F18" s="18" t="s">
        <v>45</v>
      </c>
      <c r="G18" s="49"/>
      <c r="H18" s="49"/>
    </row>
    <row r="19" spans="1:8" ht="15.95" customHeight="1" x14ac:dyDescent="0.2">
      <c r="B19" s="18" t="s">
        <v>17</v>
      </c>
      <c r="C19" s="48">
        <f>SUBTOTAL(109,GastosDeDecoración[Estimado])</f>
        <v>200</v>
      </c>
      <c r="D19" s="48">
        <f>SUBTOTAL(109,GastosDeDecoración[Real])</f>
        <v>300</v>
      </c>
      <c r="E19" s="5"/>
      <c r="F19" s="18" t="s">
        <v>17</v>
      </c>
      <c r="G19" s="49">
        <f>SUBTOTAL(109,GastosDePrograma[Estimado])</f>
        <v>30</v>
      </c>
      <c r="H19" s="49">
        <f>SUBTOTAL(109,GastosDePrograma[Real])</f>
        <v>0</v>
      </c>
    </row>
    <row r="20" spans="1:8" ht="15" customHeight="1" x14ac:dyDescent="0.2">
      <c r="B20" s="17"/>
      <c r="C20" s="30"/>
      <c r="D20" s="30"/>
      <c r="E20" s="5"/>
      <c r="F20" s="17"/>
      <c r="G20" s="5"/>
      <c r="H20" s="5"/>
    </row>
    <row r="21" spans="1:8" ht="20.100000000000001" customHeight="1" x14ac:dyDescent="0.2">
      <c r="A21" s="36" t="s">
        <v>8</v>
      </c>
      <c r="B21" s="18" t="s">
        <v>24</v>
      </c>
      <c r="C21" s="37" t="s">
        <v>33</v>
      </c>
      <c r="D21" s="37" t="s">
        <v>34</v>
      </c>
      <c r="E21" s="5"/>
      <c r="F21" s="18" t="s">
        <v>46</v>
      </c>
      <c r="G21" s="37" t="s">
        <v>33</v>
      </c>
      <c r="H21" s="37" t="s">
        <v>34</v>
      </c>
    </row>
    <row r="22" spans="1:8" ht="15.95" customHeight="1" x14ac:dyDescent="0.2">
      <c r="B22" s="18" t="s">
        <v>25</v>
      </c>
      <c r="C22" s="48"/>
      <c r="D22" s="48"/>
      <c r="E22" s="5"/>
      <c r="F22" s="18" t="s">
        <v>47</v>
      </c>
      <c r="G22" s="49"/>
      <c r="H22" s="49"/>
    </row>
    <row r="23" spans="1:8" ht="15.95" customHeight="1" x14ac:dyDescent="0.2">
      <c r="B23" s="18" t="s">
        <v>26</v>
      </c>
      <c r="C23" s="48">
        <v>20</v>
      </c>
      <c r="D23" s="48"/>
      <c r="E23" s="5"/>
      <c r="F23" s="18" t="s">
        <v>48</v>
      </c>
      <c r="G23" s="49">
        <v>100</v>
      </c>
      <c r="H23" s="49"/>
    </row>
    <row r="24" spans="1:8" ht="15.95" customHeight="1" x14ac:dyDescent="0.2">
      <c r="B24" s="18" t="s">
        <v>27</v>
      </c>
      <c r="C24" s="48"/>
      <c r="D24" s="48"/>
      <c r="E24" s="5"/>
      <c r="F24" s="18" t="s">
        <v>17</v>
      </c>
      <c r="G24" s="49">
        <f>SUBTOTAL(109,GastosDePremios[Estimado])</f>
        <v>100</v>
      </c>
      <c r="H24" s="49">
        <f>SUBTOTAL(109,GastosDePremios[Real])</f>
        <v>0</v>
      </c>
    </row>
    <row r="25" spans="1:8" ht="15.95" customHeight="1" x14ac:dyDescent="0.2">
      <c r="B25" s="18" t="s">
        <v>17</v>
      </c>
      <c r="C25" s="48">
        <f>SUBTOTAL(109,GastosDePublicidad[Estimado])</f>
        <v>20</v>
      </c>
      <c r="D25" s="48">
        <f>SUBTOTAL(109,GastosDePublicidad[Real])</f>
        <v>0</v>
      </c>
      <c r="E25" s="5"/>
      <c r="F25" s="5"/>
      <c r="G25" s="5"/>
      <c r="H25" s="5"/>
    </row>
    <row r="26" spans="1:8" ht="15" customHeight="1" x14ac:dyDescent="0.2">
      <c r="B26" s="17"/>
      <c r="C26" s="30"/>
      <c r="D26" s="30"/>
      <c r="E26" s="5"/>
      <c r="F26" s="5"/>
      <c r="G26" s="5"/>
      <c r="H26" s="5"/>
    </row>
    <row r="27" spans="1:8" ht="20.100000000000001" customHeight="1" x14ac:dyDescent="0.2">
      <c r="A27" s="36" t="s">
        <v>9</v>
      </c>
      <c r="B27" s="18" t="s">
        <v>28</v>
      </c>
      <c r="C27" s="37" t="s">
        <v>33</v>
      </c>
      <c r="D27" s="37" t="s">
        <v>34</v>
      </c>
      <c r="E27" s="5"/>
      <c r="F27" s="5"/>
      <c r="G27" s="5"/>
      <c r="H27" s="5"/>
    </row>
    <row r="28" spans="1:8" ht="15.95" customHeight="1" x14ac:dyDescent="0.2">
      <c r="B28" s="18" t="s">
        <v>29</v>
      </c>
      <c r="C28" s="48"/>
      <c r="D28" s="48">
        <v>13</v>
      </c>
      <c r="E28" s="5"/>
      <c r="F28" s="5"/>
      <c r="G28" s="5"/>
      <c r="H28" s="5"/>
    </row>
    <row r="29" spans="1:8" ht="15.95" customHeight="1" x14ac:dyDescent="0.2">
      <c r="B29" s="18" t="s">
        <v>30</v>
      </c>
      <c r="C29" s="48">
        <v>12</v>
      </c>
      <c r="D29" s="48"/>
      <c r="E29" s="5"/>
      <c r="F29" s="5"/>
      <c r="G29" s="5"/>
      <c r="H29" s="5"/>
    </row>
    <row r="30" spans="1:8" ht="15.95" customHeight="1" x14ac:dyDescent="0.2">
      <c r="B30" s="18" t="s">
        <v>31</v>
      </c>
      <c r="C30" s="48"/>
      <c r="D30" s="48"/>
      <c r="E30" s="5"/>
      <c r="F30" s="5"/>
      <c r="G30" s="5"/>
      <c r="H30" s="5"/>
    </row>
    <row r="31" spans="1:8" ht="15.95" customHeight="1" x14ac:dyDescent="0.2">
      <c r="B31" s="18" t="s">
        <v>32</v>
      </c>
      <c r="C31" s="48"/>
      <c r="D31" s="48"/>
      <c r="E31" s="5"/>
      <c r="F31" s="5"/>
      <c r="G31" s="5"/>
      <c r="H31" s="5"/>
    </row>
    <row r="32" spans="1:8" ht="15.95" customHeight="1" x14ac:dyDescent="0.2">
      <c r="B32" s="18" t="s">
        <v>17</v>
      </c>
      <c r="C32" s="48">
        <f>SUBTOTAL(109,GastosVarios[Estimado])</f>
        <v>12</v>
      </c>
      <c r="D32" s="48">
        <f>SUBTOTAL(109,GastosVarios[Real])</f>
        <v>13</v>
      </c>
    </row>
  </sheetData>
  <mergeCells count="2">
    <mergeCell ref="B3:B4"/>
    <mergeCell ref="B1:F1"/>
  </mergeCells>
  <phoneticPr fontId="2" type="noConversion"/>
  <pageMargins left="0.7" right="0.7" top="0.75" bottom="0.75" header="0.3" footer="0.3"/>
  <pageSetup paperSize="9" fitToHeight="0"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H29"/>
  <sheetViews>
    <sheetView showGridLines="0" zoomScaleNormal="100" zoomScaleSheetLayoutView="75" workbookViewId="0"/>
  </sheetViews>
  <sheetFormatPr baseColWidth="10" defaultColWidth="9.140625" defaultRowHeight="12.75" x14ac:dyDescent="0.2"/>
  <cols>
    <col min="1" max="1" width="2.7109375" style="36" customWidth="1"/>
    <col min="2" max="2" width="38.5703125" style="1" customWidth="1"/>
    <col min="3" max="3" width="15.7109375" style="1" customWidth="1"/>
    <col min="4" max="7" width="23.140625" style="1" customWidth="1"/>
    <col min="8" max="8" width="2.7109375" style="1" customWidth="1"/>
    <col min="9" max="16384" width="9.140625" style="1"/>
  </cols>
  <sheetData>
    <row r="1" spans="1:8" ht="45.75" customHeight="1" x14ac:dyDescent="0.2">
      <c r="A1" s="36" t="s">
        <v>92</v>
      </c>
      <c r="B1" s="52" t="str">
        <f>Gastos!B1</f>
        <v>Presupuesto del evento para nombre del evento</v>
      </c>
      <c r="C1" s="52"/>
      <c r="D1" s="52"/>
      <c r="E1" s="52"/>
      <c r="F1" s="19"/>
      <c r="G1" s="20" t="s">
        <v>78</v>
      </c>
    </row>
    <row r="2" spans="1:8" ht="6.75" customHeight="1" x14ac:dyDescent="0.2">
      <c r="B2" s="14"/>
      <c r="C2" s="14"/>
      <c r="D2" s="14"/>
      <c r="E2" s="15"/>
      <c r="F2" s="15"/>
      <c r="G2" s="15"/>
      <c r="H2" s="16"/>
    </row>
    <row r="3" spans="1:8" s="10" customFormat="1" ht="15" customHeight="1" x14ac:dyDescent="0.2">
      <c r="A3" s="36" t="s">
        <v>95</v>
      </c>
      <c r="B3" s="51" t="s">
        <v>58</v>
      </c>
      <c r="C3" s="12"/>
      <c r="D3" s="12"/>
      <c r="E3" s="12"/>
      <c r="F3" s="13" t="s">
        <v>33</v>
      </c>
      <c r="G3" s="13" t="s">
        <v>34</v>
      </c>
    </row>
    <row r="4" spans="1:8" ht="24" customHeight="1" x14ac:dyDescent="0.2">
      <c r="A4" s="36" t="s">
        <v>50</v>
      </c>
      <c r="B4" s="51"/>
      <c r="C4" s="11"/>
      <c r="D4" s="11"/>
      <c r="E4" s="11"/>
      <c r="F4" s="47">
        <f>SUM(Admisiones[[#Totals],[Ingresos estimados]],AnunciosDelPrograma[[#Totals],[Ingresos estimados]],ExpositoresYProveedores[[#Totals],[Ingresos estimados]],VentaDeProductos[[#Totals],[Ingresos estimados]])</f>
        <v>1936</v>
      </c>
      <c r="G4" s="47">
        <f>SUM(Admisiones[[#Totals],[Ingresos reales]],AnunciosDelPrograma[[#Totals],[Ingresos reales]],ExpositoresYProveedores[[#Totals],[Ingresos reales]],VentaDeProductos[[#Totals],[Ingresos reales]])</f>
        <v>1831</v>
      </c>
    </row>
    <row r="5" spans="1:8" ht="35.1" customHeight="1" x14ac:dyDescent="0.2">
      <c r="A5" s="36" t="s">
        <v>51</v>
      </c>
      <c r="B5" s="31" t="s">
        <v>59</v>
      </c>
      <c r="C5" s="21"/>
      <c r="D5" s="21"/>
      <c r="E5" s="21"/>
      <c r="F5" s="21"/>
      <c r="G5" s="21"/>
    </row>
    <row r="6" spans="1:8" ht="20.100000000000001" customHeight="1" x14ac:dyDescent="0.2">
      <c r="A6" s="36" t="s">
        <v>52</v>
      </c>
      <c r="B6" s="22" t="s">
        <v>60</v>
      </c>
      <c r="C6" s="22" t="s">
        <v>64</v>
      </c>
      <c r="D6" s="22" t="s">
        <v>65</v>
      </c>
      <c r="E6" s="22" t="s">
        <v>76</v>
      </c>
      <c r="F6" s="22" t="s">
        <v>77</v>
      </c>
      <c r="G6" s="22" t="s">
        <v>79</v>
      </c>
    </row>
    <row r="7" spans="1:8" ht="15.95" customHeight="1" x14ac:dyDescent="0.2">
      <c r="B7" s="22">
        <v>300</v>
      </c>
      <c r="C7" s="22">
        <v>278</v>
      </c>
      <c r="D7" s="22" t="s">
        <v>66</v>
      </c>
      <c r="E7" s="50">
        <v>5</v>
      </c>
      <c r="F7" s="50">
        <f>B7*E7</f>
        <v>1500</v>
      </c>
      <c r="G7" s="50">
        <f>C7*E7</f>
        <v>1390</v>
      </c>
    </row>
    <row r="8" spans="1:8" ht="15.95" customHeight="1" x14ac:dyDescent="0.2">
      <c r="B8" s="22">
        <v>197</v>
      </c>
      <c r="C8" s="22">
        <v>195</v>
      </c>
      <c r="D8" s="22" t="s">
        <v>67</v>
      </c>
      <c r="E8" s="50">
        <v>2</v>
      </c>
      <c r="F8" s="50">
        <f>B8*E8</f>
        <v>394</v>
      </c>
      <c r="G8" s="50">
        <f>C8*E8</f>
        <v>390</v>
      </c>
    </row>
    <row r="9" spans="1:8" ht="15.75" customHeight="1" x14ac:dyDescent="0.2">
      <c r="B9" s="22">
        <v>42</v>
      </c>
      <c r="C9" s="22">
        <v>51</v>
      </c>
      <c r="D9" s="22" t="s">
        <v>68</v>
      </c>
      <c r="E9" s="50">
        <v>1</v>
      </c>
      <c r="F9" s="50">
        <f>B9*E9</f>
        <v>42</v>
      </c>
      <c r="G9" s="50">
        <f>C9*E9</f>
        <v>51</v>
      </c>
    </row>
    <row r="10" spans="1:8" ht="15.95" customHeight="1" x14ac:dyDescent="0.2">
      <c r="B10" s="23" t="s">
        <v>17</v>
      </c>
      <c r="C10" s="23"/>
      <c r="D10" s="23"/>
      <c r="E10" s="22"/>
      <c r="F10" s="50">
        <f>SUBTOTAL(109,Admisiones[Ingresos estimados])</f>
        <v>1936</v>
      </c>
      <c r="G10" s="50">
        <f>SUBTOTAL(109,Admisiones[Ingresos reales])</f>
        <v>1831</v>
      </c>
    </row>
    <row r="11" spans="1:8" ht="35.1" customHeight="1" x14ac:dyDescent="0.2">
      <c r="A11" s="36" t="s">
        <v>96</v>
      </c>
      <c r="B11" s="31" t="s">
        <v>61</v>
      </c>
      <c r="C11" s="21"/>
      <c r="D11" s="21"/>
      <c r="E11" s="21"/>
      <c r="F11" s="21"/>
      <c r="G11" s="21"/>
    </row>
    <row r="12" spans="1:8" ht="20.100000000000001" customHeight="1" x14ac:dyDescent="0.2">
      <c r="A12" s="36" t="s">
        <v>53</v>
      </c>
      <c r="B12" s="22" t="s">
        <v>60</v>
      </c>
      <c r="C12" s="22" t="s">
        <v>64</v>
      </c>
      <c r="D12" s="22" t="s">
        <v>65</v>
      </c>
      <c r="E12" s="22" t="s">
        <v>76</v>
      </c>
      <c r="F12" s="22" t="s">
        <v>77</v>
      </c>
      <c r="G12" s="22" t="s">
        <v>79</v>
      </c>
    </row>
    <row r="13" spans="1:8" ht="15.95" customHeight="1" x14ac:dyDescent="0.2">
      <c r="B13" s="22">
        <v>12</v>
      </c>
      <c r="C13" s="22"/>
      <c r="D13" s="22" t="s">
        <v>69</v>
      </c>
      <c r="E13" s="50"/>
      <c r="F13" s="50">
        <f>B13*E13</f>
        <v>0</v>
      </c>
      <c r="G13" s="50">
        <f>C13*E13</f>
        <v>0</v>
      </c>
    </row>
    <row r="14" spans="1:8" ht="15.95" customHeight="1" x14ac:dyDescent="0.2">
      <c r="B14" s="22"/>
      <c r="C14" s="22">
        <v>158</v>
      </c>
      <c r="D14" s="22" t="s">
        <v>70</v>
      </c>
      <c r="E14" s="50"/>
      <c r="F14" s="50">
        <f>B14*E14</f>
        <v>0</v>
      </c>
      <c r="G14" s="50">
        <f>C14*E14</f>
        <v>0</v>
      </c>
    </row>
    <row r="15" spans="1:8" ht="15.95" customHeight="1" x14ac:dyDescent="0.2">
      <c r="B15" s="22">
        <v>4</v>
      </c>
      <c r="C15" s="22"/>
      <c r="D15" s="22" t="s">
        <v>71</v>
      </c>
      <c r="E15" s="50"/>
      <c r="F15" s="50">
        <f>B15*E15</f>
        <v>0</v>
      </c>
      <c r="G15" s="50">
        <f>C15*E15</f>
        <v>0</v>
      </c>
    </row>
    <row r="16" spans="1:8" ht="15.95" customHeight="1" x14ac:dyDescent="0.2">
      <c r="B16" s="22" t="s">
        <v>17</v>
      </c>
      <c r="C16" s="22"/>
      <c r="D16" s="22"/>
      <c r="E16" s="22"/>
      <c r="F16" s="50">
        <f>SUBTOTAL(109,AnunciosDelPrograma[Ingresos estimados])</f>
        <v>0</v>
      </c>
      <c r="G16" s="50">
        <f>SUBTOTAL(109,AnunciosDelPrograma[Ingresos reales])</f>
        <v>0</v>
      </c>
    </row>
    <row r="17" spans="1:7" ht="35.1" customHeight="1" x14ac:dyDescent="0.2">
      <c r="A17" s="36" t="s">
        <v>54</v>
      </c>
      <c r="B17" s="31" t="s">
        <v>62</v>
      </c>
      <c r="C17" s="21"/>
      <c r="D17" s="21"/>
      <c r="E17" s="21"/>
      <c r="F17" s="21"/>
      <c r="G17" s="21"/>
    </row>
    <row r="18" spans="1:7" ht="20.100000000000001" customHeight="1" x14ac:dyDescent="0.2">
      <c r="A18" s="36" t="s">
        <v>55</v>
      </c>
      <c r="B18" s="22" t="s">
        <v>60</v>
      </c>
      <c r="C18" s="22" t="s">
        <v>64</v>
      </c>
      <c r="D18" s="22" t="s">
        <v>65</v>
      </c>
      <c r="E18" s="22" t="s">
        <v>76</v>
      </c>
      <c r="F18" s="22" t="s">
        <v>77</v>
      </c>
      <c r="G18" s="22" t="s">
        <v>79</v>
      </c>
    </row>
    <row r="19" spans="1:7" ht="15.95" customHeight="1" x14ac:dyDescent="0.2">
      <c r="B19" s="22">
        <v>23</v>
      </c>
      <c r="C19" s="22"/>
      <c r="D19" s="22" t="s">
        <v>72</v>
      </c>
      <c r="E19" s="50"/>
      <c r="F19" s="50">
        <f>B19*E19</f>
        <v>0</v>
      </c>
      <c r="G19" s="50">
        <f>C19*E19</f>
        <v>0</v>
      </c>
    </row>
    <row r="20" spans="1:7" ht="15.95" customHeight="1" x14ac:dyDescent="0.2">
      <c r="B20" s="22">
        <v>354</v>
      </c>
      <c r="C20" s="22"/>
      <c r="D20" s="22" t="s">
        <v>73</v>
      </c>
      <c r="E20" s="50"/>
      <c r="F20" s="50">
        <f>B20*E20</f>
        <v>0</v>
      </c>
      <c r="G20" s="50">
        <f>C20*E20</f>
        <v>0</v>
      </c>
    </row>
    <row r="21" spans="1:7" ht="15.95" customHeight="1" x14ac:dyDescent="0.2">
      <c r="B21" s="22">
        <v>56</v>
      </c>
      <c r="C21" s="22"/>
      <c r="D21" s="22" t="s">
        <v>74</v>
      </c>
      <c r="E21" s="50"/>
      <c r="F21" s="50">
        <f>B21*E21</f>
        <v>0</v>
      </c>
      <c r="G21" s="50">
        <f>C21*E21</f>
        <v>0</v>
      </c>
    </row>
    <row r="22" spans="1:7" ht="15.95" customHeight="1" x14ac:dyDescent="0.2">
      <c r="B22" s="22" t="s">
        <v>17</v>
      </c>
      <c r="C22" s="22"/>
      <c r="D22" s="22"/>
      <c r="E22" s="22"/>
      <c r="F22" s="50">
        <f>SUBTOTAL(109,ExpositoresYProveedores[Ingresos estimados])</f>
        <v>0</v>
      </c>
      <c r="G22" s="50">
        <f>SUBTOTAL(109,ExpositoresYProveedores[Ingresos reales])</f>
        <v>0</v>
      </c>
    </row>
    <row r="23" spans="1:7" ht="35.1" customHeight="1" x14ac:dyDescent="0.2">
      <c r="A23" s="36" t="s">
        <v>56</v>
      </c>
      <c r="B23" s="31" t="s">
        <v>63</v>
      </c>
      <c r="C23" s="21"/>
      <c r="D23" s="21"/>
      <c r="E23" s="21"/>
      <c r="F23" s="21"/>
      <c r="G23" s="21"/>
    </row>
    <row r="24" spans="1:7" ht="20.100000000000001" customHeight="1" x14ac:dyDescent="0.2">
      <c r="A24" s="36" t="s">
        <v>57</v>
      </c>
      <c r="B24" s="22" t="s">
        <v>60</v>
      </c>
      <c r="C24" s="22" t="s">
        <v>64</v>
      </c>
      <c r="D24" s="22" t="s">
        <v>65</v>
      </c>
      <c r="E24" s="22" t="s">
        <v>76</v>
      </c>
      <c r="F24" s="22" t="s">
        <v>77</v>
      </c>
      <c r="G24" s="22" t="s">
        <v>79</v>
      </c>
    </row>
    <row r="25" spans="1:7" ht="15.95" customHeight="1" x14ac:dyDescent="0.2">
      <c r="B25" s="22"/>
      <c r="C25" s="22"/>
      <c r="D25" s="22" t="s">
        <v>75</v>
      </c>
      <c r="E25" s="50"/>
      <c r="F25" s="50">
        <f>B25*E25</f>
        <v>0</v>
      </c>
      <c r="G25" s="50">
        <f>C25*E25</f>
        <v>0</v>
      </c>
    </row>
    <row r="26" spans="1:7" ht="15.95" customHeight="1" x14ac:dyDescent="0.2">
      <c r="B26" s="22">
        <v>123</v>
      </c>
      <c r="C26" s="22"/>
      <c r="D26" s="22" t="s">
        <v>75</v>
      </c>
      <c r="E26" s="50"/>
      <c r="F26" s="50">
        <f>B26*E26</f>
        <v>0</v>
      </c>
      <c r="G26" s="50">
        <f>C26*E26</f>
        <v>0</v>
      </c>
    </row>
    <row r="27" spans="1:7" ht="15.95" customHeight="1" x14ac:dyDescent="0.2">
      <c r="B27" s="22"/>
      <c r="C27" s="22"/>
      <c r="D27" s="22" t="s">
        <v>75</v>
      </c>
      <c r="E27" s="50"/>
      <c r="F27" s="50">
        <f>B27*E27</f>
        <v>0</v>
      </c>
      <c r="G27" s="50">
        <f>C27*E27</f>
        <v>0</v>
      </c>
    </row>
    <row r="28" spans="1:7" ht="15.95" customHeight="1" x14ac:dyDescent="0.2">
      <c r="B28" s="22">
        <v>13</v>
      </c>
      <c r="C28" s="22"/>
      <c r="D28" s="22" t="s">
        <v>75</v>
      </c>
      <c r="E28" s="50"/>
      <c r="F28" s="50">
        <f>B28*E28</f>
        <v>0</v>
      </c>
      <c r="G28" s="50">
        <f>C28*E28</f>
        <v>0</v>
      </c>
    </row>
    <row r="29" spans="1:7" ht="15.95" customHeight="1" x14ac:dyDescent="0.2">
      <c r="B29" s="22" t="s">
        <v>17</v>
      </c>
      <c r="C29" s="22"/>
      <c r="D29" s="22"/>
      <c r="E29" s="22"/>
      <c r="F29" s="50">
        <f>SUBTOTAL(109,VentaDeProductos[Ingresos estimados])</f>
        <v>0</v>
      </c>
      <c r="G29" s="50">
        <f>SUBTOTAL(109,VentaDeProductos[Ingresos reales])</f>
        <v>0</v>
      </c>
    </row>
  </sheetData>
  <mergeCells count="2">
    <mergeCell ref="B3:B4"/>
    <mergeCell ref="B1:E1"/>
  </mergeCells>
  <phoneticPr fontId="2" type="noConversion"/>
  <pageMargins left="0.7" right="0.7" top="0.75" bottom="0.75" header="0.3" footer="0.3"/>
  <pageSetup paperSize="9" fitToHeight="0" orientation="portrait" r:id="rId1"/>
  <ignoredErrors>
    <ignoredError sqref="G25:G29 F25:F28 G19:G21 F19:F21 G13:G16 F13:F15" emptyCellReference="1"/>
  </ignoredError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G12"/>
  <sheetViews>
    <sheetView showGridLines="0" zoomScaleNormal="100" workbookViewId="0"/>
  </sheetViews>
  <sheetFormatPr baseColWidth="10" defaultColWidth="9.140625" defaultRowHeight="12.75" x14ac:dyDescent="0.2"/>
  <cols>
    <col min="1" max="1" width="2.7109375" style="36" customWidth="1"/>
    <col min="2" max="2" width="25.42578125" style="1" customWidth="1"/>
    <col min="3" max="4" width="26.5703125" style="1" customWidth="1"/>
    <col min="5" max="6" width="23.140625" style="1" customWidth="1"/>
    <col min="7" max="7" width="27.5703125" style="1" customWidth="1"/>
    <col min="8" max="8" width="2.7109375" style="1" customWidth="1"/>
    <col min="9" max="9" width="5.28515625" style="1" customWidth="1"/>
    <col min="10" max="16384" width="9.140625" style="1"/>
  </cols>
  <sheetData>
    <row r="1" spans="1:7" ht="36.75" customHeight="1" x14ac:dyDescent="0.4">
      <c r="A1" s="36" t="s">
        <v>80</v>
      </c>
      <c r="B1" s="54" t="str">
        <f>Gastos!B1</f>
        <v>Presupuesto del evento para nombre del evento</v>
      </c>
      <c r="C1" s="54"/>
      <c r="D1" s="54"/>
      <c r="E1" s="54"/>
      <c r="F1" s="25"/>
      <c r="G1" s="41" t="s">
        <v>87</v>
      </c>
    </row>
    <row r="2" spans="1:7" ht="21" customHeight="1" x14ac:dyDescent="0.2">
      <c r="B2" s="24"/>
      <c r="C2" s="24"/>
      <c r="D2" s="24"/>
      <c r="E2" s="24"/>
      <c r="F2" s="24"/>
      <c r="G2" s="44" t="s">
        <v>88</v>
      </c>
    </row>
    <row r="3" spans="1:7" ht="19.5" customHeight="1" x14ac:dyDescent="0.2">
      <c r="A3" s="36" t="s">
        <v>81</v>
      </c>
      <c r="B3" s="2"/>
      <c r="C3" s="2"/>
      <c r="D3" s="3"/>
      <c r="E3" s="53" t="s">
        <v>86</v>
      </c>
      <c r="F3" s="53"/>
      <c r="G3" s="53"/>
    </row>
    <row r="4" spans="1:7" ht="20.100000000000001" customHeight="1" x14ac:dyDescent="0.2">
      <c r="A4" s="36" t="s">
        <v>82</v>
      </c>
      <c r="B4" s="38" t="s">
        <v>83</v>
      </c>
      <c r="C4" s="39" t="s">
        <v>33</v>
      </c>
      <c r="D4" s="40" t="s">
        <v>34</v>
      </c>
      <c r="E4" s="53"/>
      <c r="F4" s="53"/>
      <c r="G4" s="53"/>
    </row>
    <row r="5" spans="1:7" ht="15.95" customHeight="1" x14ac:dyDescent="0.2">
      <c r="B5" s="28" t="s">
        <v>84</v>
      </c>
      <c r="C5" s="42">
        <f>Ingresos!F4</f>
        <v>1936</v>
      </c>
      <c r="D5" s="43">
        <f>Ingresos!G4</f>
        <v>1831</v>
      </c>
      <c r="E5" s="53"/>
      <c r="F5" s="53"/>
      <c r="G5" s="53"/>
    </row>
    <row r="6" spans="1:7" ht="15.95" customHeight="1" x14ac:dyDescent="0.2">
      <c r="B6" s="28" t="s">
        <v>85</v>
      </c>
      <c r="C6" s="42">
        <f>Gastos!G4</f>
        <v>882</v>
      </c>
      <c r="D6" s="43">
        <f>Gastos!H4</f>
        <v>333</v>
      </c>
      <c r="E6" s="53"/>
      <c r="F6" s="53"/>
      <c r="G6" s="53"/>
    </row>
    <row r="7" spans="1:7" ht="15" x14ac:dyDescent="0.2">
      <c r="B7" s="4"/>
      <c r="C7" s="26"/>
      <c r="D7" s="27"/>
      <c r="E7" s="53"/>
      <c r="F7" s="53"/>
      <c r="G7" s="53"/>
    </row>
    <row r="8" spans="1:7" ht="33" customHeight="1" x14ac:dyDescent="0.2">
      <c r="A8" s="36" t="s">
        <v>97</v>
      </c>
      <c r="B8" s="29" t="s">
        <v>89</v>
      </c>
      <c r="C8" s="45">
        <f>C5-C6</f>
        <v>1054</v>
      </c>
      <c r="D8" s="46">
        <f>D5-D6</f>
        <v>1498</v>
      </c>
      <c r="E8" s="53"/>
      <c r="F8" s="53"/>
      <c r="G8" s="53"/>
    </row>
    <row r="9" spans="1:7" x14ac:dyDescent="0.2">
      <c r="E9" s="53"/>
      <c r="F9" s="53"/>
      <c r="G9" s="53"/>
    </row>
    <row r="10" spans="1:7" x14ac:dyDescent="0.2">
      <c r="E10" s="53"/>
      <c r="F10" s="53"/>
      <c r="G10" s="53"/>
    </row>
    <row r="11" spans="1:7" x14ac:dyDescent="0.2">
      <c r="E11" s="53"/>
      <c r="F11" s="53"/>
      <c r="G11" s="53"/>
    </row>
    <row r="12" spans="1:7" x14ac:dyDescent="0.2">
      <c r="E12" s="53"/>
      <c r="F12" s="53"/>
      <c r="G12" s="53"/>
    </row>
  </sheetData>
  <mergeCells count="2">
    <mergeCell ref="E3:G12"/>
    <mergeCell ref="B1:E1"/>
  </mergeCells>
  <phoneticPr fontId="2" type="noConversion"/>
  <pageMargins left="0.7" right="0.7" top="0.75" bottom="0.75" header="0.3" footer="0.3"/>
  <pageSetup paperSize="9" orientation="portrait" r:id="rId1"/>
  <ignoredErrors>
    <ignoredError sqref="C6:D6"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4</vt:i4>
      </vt:variant>
    </vt:vector>
  </HeadingPairs>
  <TitlesOfParts>
    <vt:vector size="4" baseType="lpstr">
      <vt:lpstr>Inicio</vt:lpstr>
      <vt:lpstr>Gastos</vt:lpstr>
      <vt:lpstr>Ingresos</vt:lpstr>
      <vt:lpstr>Resumen de pérdidas y ganancias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2018-05-25T11:32:03Z</dcterms:created>
  <dcterms:modified xsi:type="dcterms:W3CDTF">2019-01-24T10:48:30Z</dcterms:modified>
</cp:coreProperties>
</file>

<file path=docProps/custom.xml><?xml version="1.0" encoding="utf-8"?>
<Properties xmlns="http://schemas.openxmlformats.org/officeDocument/2006/custom-properties" xmlns:vt="http://schemas.openxmlformats.org/officeDocument/2006/docPropsVTypes"/>
</file>