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3"/>
  <workbookPr filterPrivacy="1"/>
  <xr:revisionPtr revIDLastSave="0" documentId="13_ncr:1_{7CFE675A-3271-45D4-925C-CCDC9D308759}" xr6:coauthVersionLast="41" xr6:coauthVersionMax="41" xr10:uidLastSave="{00000000-0000-0000-0000-000000000000}"/>
  <bookViews>
    <workbookView xWindow="-120" yWindow="-120" windowWidth="28590" windowHeight="16215" xr2:uid="{00000000-000D-0000-FFFF-FFFF00000000}"/>
  </bookViews>
  <sheets>
    <sheet name="KĀ IZMANTOT ŠO DARBGRĀMATU" sheetId="2" r:id="rId1"/>
    <sheet name="KLASES ŽURNĀLS" sheetId="1" r:id="rId2"/>
  </sheets>
  <definedNames>
    <definedName name="PunktuKopsumma">'KLASES ŽURNĀLS'!$H$12</definedName>
    <definedName name="RowTitleRegion1..U6">'KLASES ŽURNĀLS'!$H$3</definedName>
    <definedName name="RowTitleRegion2..X9">'KLASES ŽURNĀLS'!$E$8:$G$8</definedName>
    <definedName name="RowTitleRegion3..H12">'KLASES ŽURNĀLS'!$E$11:$G$11</definedName>
    <definedName name="TitleRegion1..G24.1">'KLASES ŽURNĀLS'!$B$21:$C$21</definedName>
    <definedName name="VērtējumuTabula">'KLASES ŽURNĀLS'!$I$3:$U$6</definedName>
    <definedName name="Virsraksts_1">Vērtējumi[[#Headers],[Skolēna vārds, uzvārds]]</definedName>
  </definedNames>
  <calcPr calcId="181029"/>
</workbook>
</file>

<file path=xl/calcChain.xml><?xml version="1.0" encoding="utf-8"?>
<calcChain xmlns="http://schemas.openxmlformats.org/spreadsheetml/2006/main">
  <c r="H12" i="1" l="1"/>
  <c r="H11" i="1"/>
  <c r="E15" i="1" l="1"/>
  <c r="E16" i="1"/>
  <c r="E17" i="1"/>
  <c r="E18" i="1"/>
  <c r="E19" i="1"/>
  <c r="D17" i="1" l="1"/>
  <c r="D18" i="1"/>
  <c r="D19" i="1"/>
  <c r="F19" i="1" l="1"/>
  <c r="G19" i="1"/>
  <c r="F18" i="1"/>
  <c r="G18" i="1"/>
  <c r="F17" i="1"/>
  <c r="G17" i="1"/>
  <c r="I3" i="1" l="1"/>
  <c r="K3" i="1"/>
  <c r="M3" i="1"/>
  <c r="O3" i="1"/>
  <c r="Q3" i="1"/>
  <c r="S3" i="1"/>
  <c r="U3" i="1"/>
  <c r="J3" i="1"/>
  <c r="L3" i="1"/>
  <c r="N3" i="1"/>
  <c r="P3" i="1"/>
  <c r="R3" i="1"/>
  <c r="T3" i="1"/>
  <c r="D15" i="1"/>
  <c r="D16" i="1"/>
  <c r="D23" i="1" l="1"/>
  <c r="F23" i="1" s="1"/>
  <c r="F15" i="1"/>
  <c r="D22" i="1"/>
  <c r="F22" i="1" s="1"/>
  <c r="G15" i="1"/>
  <c r="F16" i="1"/>
  <c r="G16" i="1"/>
  <c r="D24" i="1"/>
  <c r="F24" i="1" s="1"/>
  <c r="G22" i="1" l="1"/>
  <c r="G23" i="1"/>
  <c r="G24" i="1"/>
</calcChain>
</file>

<file path=xl/sharedStrings.xml><?xml version="1.0" encoding="utf-8"?>
<sst xmlns="http://schemas.openxmlformats.org/spreadsheetml/2006/main" count="132" uniqueCount="65">
  <si>
    <t>NORĀDĪJUMI</t>
  </si>
  <si>
    <r>
      <t xml:space="preserve">Norādījumi. </t>
    </r>
    <r>
      <rPr>
        <sz val="11"/>
        <color theme="7" tint="-0.499984740745262"/>
        <rFont val="Century Gothic"/>
        <family val="2"/>
        <scheme val="minor"/>
      </rPr>
      <t>Noteikti saglabājiet vērtējumu dublējumkopijas.</t>
    </r>
  </si>
  <si>
    <t>2. Pielāgojiet vērtējumu un vidējo atzīmju tabulu atbilstoši parasti izmantojamajai vērtēšanas sistēmai.</t>
  </si>
  <si>
    <t xml:space="preserve">3. Ievadiet uzdevumu, testu un pārbaudes darbu nosaukumus (piemēram, "1. tests"), sākot ar šūnu H8, kā arī norādiet, cik punkti ir piešķirti katram uzdevumam. </t>
  </si>
  <si>
    <t>4. Ievadiet katra skolēna rezultātu attiecībā uz katru uzdevumu vai zināšanu pārbaudi. Kolonnas "Vidējais", "Rezultāts," "Ltr vērtējums" un "Vidējā atzīme" tiek aprēķinātas automātiski, bet tās var ignorēt, ja vēlaties. Lai piešķirtu papildu kredītpunktus, vienkārši vairāk punktu par uzdevumu, pārsniedzot attiecīgajam uzdevumam norādīto maksimālo punktu skaitu.</t>
  </si>
  <si>
    <t>Ja vēlaties mainīt drukājamo, izmantojiet komandu "Drukas apgabals" izvēlnē Lapas izkārtojums.</t>
  </si>
  <si>
    <t>Vērtējumiem atbilstošie rezultāti tiek noteikti, izmantojot standarta procentu skalu atbilstoši piešķirto punktu kopskaitiem 8. un 9. rindā. Pielāgojiet katru uzdevumu vai pārbaudi atbilstoši nepieciešamajiem punktiem un pēc tam pielāgojiet procentus atbilstošajai kategorijai. Lai manuāli veiktu izmaiņas, pārrakstiet rezultātu šūnas.</t>
  </si>
  <si>
    <t>Ievadiet katru uzdevumu, testu vai kontroldarbu un tam atbilstošo punktu skaitu šūnās no H8 līdz X9.</t>
  </si>
  <si>
    <t>MĀCĪBU IESTĀDES NOSAUKUMS</t>
  </si>
  <si>
    <t>Skolotāja vārds</t>
  </si>
  <si>
    <t>Mācību priekšmets/projekts</t>
  </si>
  <si>
    <t>Gads/semestris/ceturksnis</t>
  </si>
  <si>
    <t>Skolēna vārds, uzvārds</t>
  </si>
  <si>
    <t>Skolēns nr. 1</t>
  </si>
  <si>
    <t>Skolēna nr.</t>
  </si>
  <si>
    <t>Mācību priekšmeta kopsavilkums</t>
  </si>
  <si>
    <t xml:space="preserve"> Vidējais</t>
  </si>
  <si>
    <t xml:space="preserve"> Labākais rezultāts</t>
  </si>
  <si>
    <t xml:space="preserve"> Sliktākais rezultāts</t>
  </si>
  <si>
    <t>Skolēna ID</t>
  </si>
  <si>
    <t>Vidējais</t>
  </si>
  <si>
    <t>Uzdevuma vai testa nosaukums</t>
  </si>
  <si>
    <t>Pieejamo punktu kopskaits</t>
  </si>
  <si>
    <t>Uzdevumu un testu kopskaits:</t>
  </si>
  <si>
    <t>Iespējamo punktu kopskaits:</t>
  </si>
  <si>
    <t>Rezultāts</t>
  </si>
  <si>
    <t>Ltr vērtējums</t>
  </si>
  <si>
    <t>VIDĒJĀ ATZĪME</t>
  </si>
  <si>
    <t>%</t>
  </si>
  <si>
    <t>MD1</t>
  </si>
  <si>
    <t>Kolonna6</t>
  </si>
  <si>
    <t/>
  </si>
  <si>
    <t>S</t>
  </si>
  <si>
    <t>MD2</t>
  </si>
  <si>
    <t>Kolonna7</t>
  </si>
  <si>
    <t>D-</t>
  </si>
  <si>
    <t>C1</t>
  </si>
  <si>
    <t>Kolonna8</t>
  </si>
  <si>
    <t>D</t>
  </si>
  <si>
    <t>Kolonna9</t>
  </si>
  <si>
    <t>D+</t>
  </si>
  <si>
    <t>Kolonna10</t>
  </si>
  <si>
    <t>C-</t>
  </si>
  <si>
    <t>Kolonna11</t>
  </si>
  <si>
    <t>C</t>
  </si>
  <si>
    <t>Kolonna12</t>
  </si>
  <si>
    <t>C+</t>
  </si>
  <si>
    <t>Kolonna13</t>
  </si>
  <si>
    <t>B-</t>
  </si>
  <si>
    <t>Kolonna14</t>
  </si>
  <si>
    <t>B</t>
  </si>
  <si>
    <t>Kolonna15</t>
  </si>
  <si>
    <t>B+</t>
  </si>
  <si>
    <t>Kolonna16</t>
  </si>
  <si>
    <t>A-</t>
  </si>
  <si>
    <t>Kolonna17</t>
  </si>
  <si>
    <t>A</t>
  </si>
  <si>
    <t>Kolonna18</t>
  </si>
  <si>
    <t>A+</t>
  </si>
  <si>
    <t>Kolonna19</t>
  </si>
  <si>
    <t>Kolonna20</t>
  </si>
  <si>
    <t>Kolonna21</t>
  </si>
  <si>
    <t>Kolonna22</t>
  </si>
  <si>
    <t xml:space="preserve">1. Ierakstiet savas mācību iestādes nosaukumu, mācību priekšmeta informāciju, 
skolēnu vārdus un skolēnu ID (nav obligāti).   </t>
  </si>
  <si>
    <r>
      <t>Izmantojiet KLASES ŽURNĀLS darblapu, lai aprēķinātu atzīmes, katram uzdevumam piešķirot noteiktu punktu skaitu.</t>
    </r>
    <r>
      <rPr>
        <b/>
        <sz val="11"/>
        <color rgb="FF000000"/>
        <rFont val="Century Gothic"/>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</si>
</sst>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s>
  <fonts count="28" x14ac:knownFonts="1">
    <font>
      <sz val="11"/>
      <name val="Century Gothic"/>
      <family val="2"/>
      <scheme val="minor"/>
    </font>
    <font>
      <sz val="11"/>
      <color theme="1"/>
      <name val="Century Gothic"/>
      <family val="2"/>
      <scheme val="minor"/>
    </font>
    <font>
      <sz val="11"/>
      <color theme="1"/>
      <name val="Century Gothic"/>
      <family val="2"/>
      <scheme val="minor"/>
    </font>
    <font>
      <sz val="10"/>
      <name val="Century Gothic"/>
      <family val="2"/>
      <scheme val="minor"/>
    </font>
    <font>
      <sz val="20"/>
      <color theme="4" tint="-0.499984740745262"/>
      <name val="Corbel"/>
      <family val="2"/>
      <scheme val="major"/>
    </font>
    <font>
      <sz val="14"/>
      <color theme="3"/>
      <name val="Corbel"/>
      <family val="2"/>
      <scheme val="major"/>
    </font>
    <font>
      <b/>
      <sz val="11"/>
      <color theme="3"/>
      <name val="Century Gothic"/>
      <family val="2"/>
      <scheme val="minor"/>
    </font>
    <font>
      <b/>
      <sz val="11"/>
      <color theme="0"/>
      <name val="Century Gothic"/>
      <family val="2"/>
      <scheme val="minor"/>
    </font>
    <font>
      <b/>
      <sz val="11"/>
      <color theme="1"/>
      <name val="Century Gothic"/>
      <family val="2"/>
      <scheme val="minor"/>
    </font>
    <font>
      <sz val="11"/>
      <name val="Century Gothic"/>
      <family val="2"/>
      <scheme val="minor"/>
    </font>
    <font>
      <i/>
      <sz val="11"/>
      <color theme="1" tint="0.34998626667073579"/>
      <name val="Century Gothic"/>
      <family val="2"/>
      <scheme val="minor"/>
    </font>
    <font>
      <sz val="11"/>
      <name val="Century Gothic"/>
      <family val="2"/>
    </font>
    <font>
      <sz val="11"/>
      <color theme="4" tint="-0.499984740745262"/>
      <name val="Century Gothic"/>
      <family val="2"/>
      <scheme val="minor"/>
    </font>
    <font>
      <sz val="11"/>
      <color theme="3"/>
      <name val="Corbel"/>
      <family val="2"/>
      <scheme val="major"/>
    </font>
    <font>
      <sz val="11"/>
      <color theme="7" tint="-0.499984740745262"/>
      <name val="Century Gothic"/>
      <family val="2"/>
      <scheme val="minor"/>
    </font>
    <font>
      <sz val="11"/>
      <color rgb="FF000000"/>
      <name val="Corbel"/>
      <family val="2"/>
    </font>
    <font>
      <b/>
      <sz val="11"/>
      <name val="Century Gothic"/>
      <family val="2"/>
      <scheme val="minor"/>
    </font>
    <font>
      <b/>
      <sz val="11"/>
      <color rgb="FF000000"/>
      <name val="Century Gothic"/>
      <family val="2"/>
      <scheme val="minor"/>
    </font>
    <font>
      <sz val="18"/>
      <color theme="3"/>
      <name val="Corbel"/>
      <family val="2"/>
      <scheme val="maj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sz val="11"/>
      <color theme="0"/>
      <name val="Century Gothic"/>
      <family val="2"/>
      <scheme val="minor"/>
    </font>
  </fonts>
  <fills count="36">
    <fill>
      <patternFill patternType="none"/>
    </fill>
    <fill>
      <patternFill patternType="gray125"/>
    </fill>
    <fill>
      <patternFill patternType="solid">
        <fgColor theme="4" tint="0.79998168889431442"/>
        <bgColor theme="4" tint="0.79998168889431442"/>
      </patternFill>
    </fill>
    <fill>
      <patternFill patternType="solid">
        <fgColor indexed="9"/>
        <bgColor indexed="64"/>
      </patternFill>
    </fill>
    <fill>
      <patternFill patternType="solid">
        <fgColor rgb="FFFFFFCC"/>
      </patternFill>
    </fill>
    <fill>
      <patternFill patternType="solid">
        <fgColor theme="4" tint="-0.499984740745262"/>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right/>
      <top style="thin">
        <color theme="4" tint="-0.24994659260841701"/>
      </top>
      <bottom style="double">
        <color theme="4" tint="-0.24994659260841701"/>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4" tint="-0.499984740745262"/>
      </top>
      <bottom style="thin">
        <color theme="4" tint="0.39997558519241921"/>
      </bottom>
      <diagonal/>
    </border>
    <border>
      <left/>
      <right style="thin">
        <color theme="1" tint="0.34998626667073579"/>
      </right>
      <top/>
      <bottom/>
      <diagonal/>
    </border>
    <border>
      <left style="thin">
        <color theme="4" tint="-0.24994659260841701"/>
      </left>
      <right/>
      <top style="thin">
        <color theme="4" tint="-0.499984740745262"/>
      </top>
      <bottom/>
      <diagonal/>
    </border>
    <border>
      <left/>
      <right/>
      <top/>
      <bottom style="thin">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7">
    <xf numFmtId="0" fontId="0" fillId="0" borderId="0">
      <alignment wrapText="1"/>
    </xf>
    <xf numFmtId="0" fontId="4" fillId="0" borderId="3" applyNumberFormat="0" applyFill="0" applyProtection="0">
      <alignment horizontal="left"/>
    </xf>
    <xf numFmtId="0" fontId="5" fillId="0" borderId="0" applyNumberFormat="0" applyFill="0" applyProtection="0">
      <alignment horizontal="left"/>
    </xf>
    <xf numFmtId="167" fontId="9" fillId="0" borderId="0" applyFill="0" applyBorder="0" applyAlignment="0" applyProtection="0"/>
    <xf numFmtId="165" fontId="9" fillId="0" borderId="0" applyFill="0" applyBorder="0" applyAlignment="0" applyProtection="0"/>
    <xf numFmtId="166" fontId="9" fillId="0" borderId="0" applyFill="0" applyBorder="0" applyAlignment="0" applyProtection="0"/>
    <xf numFmtId="164" fontId="9" fillId="0" borderId="0" applyFill="0" applyBorder="0" applyAlignment="0" applyProtection="0"/>
    <xf numFmtId="9" fontId="9" fillId="0" borderId="0" applyFill="0" applyBorder="0" applyAlignment="0" applyProtection="0"/>
    <xf numFmtId="0" fontId="6" fillId="0" borderId="5" applyNumberFormat="0" applyFill="0" applyAlignment="0" applyProtection="0"/>
    <xf numFmtId="0" fontId="9" fillId="4" borderId="4" applyNumberFormat="0" applyAlignment="0" applyProtection="0"/>
    <xf numFmtId="0" fontId="10" fillId="0" borderId="0" applyNumberFormat="0" applyFill="0" applyBorder="0" applyAlignment="0" applyProtection="0"/>
    <xf numFmtId="0" fontId="8" fillId="0" borderId="6" applyNumberFormat="0" applyFill="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4" applyNumberFormat="0" applyAlignment="0" applyProtection="0"/>
    <xf numFmtId="0" fontId="23" fillId="10" borderId="15" applyNumberFormat="0" applyAlignment="0" applyProtection="0"/>
    <xf numFmtId="0" fontId="24" fillId="10" borderId="14" applyNumberFormat="0" applyAlignment="0" applyProtection="0"/>
    <xf numFmtId="0" fontId="25" fillId="0" borderId="16" applyNumberFormat="0" applyFill="0" applyAlignment="0" applyProtection="0"/>
    <xf numFmtId="0" fontId="7" fillId="11" borderId="17" applyNumberFormat="0" applyAlignment="0" applyProtection="0"/>
    <xf numFmtId="0" fontId="26" fillId="0" borderId="0" applyNumberFormat="0" applyFill="0" applyBorder="0" applyAlignment="0" applyProtection="0"/>
    <xf numFmtId="0" fontId="27"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5">
    <xf numFmtId="0" fontId="0" fillId="0" borderId="0" xfId="0">
      <alignment wrapText="1"/>
    </xf>
    <xf numFmtId="0" fontId="3" fillId="0" borderId="0" xfId="0" applyFont="1">
      <alignment wrapText="1"/>
    </xf>
    <xf numFmtId="0" fontId="2" fillId="2" borderId="2" xfId="0" applyFont="1" applyFill="1" applyBorder="1">
      <alignment wrapText="1"/>
    </xf>
    <xf numFmtId="2" fontId="2" fillId="2" borderId="2" xfId="0" applyNumberFormat="1" applyFont="1" applyFill="1" applyBorder="1">
      <alignment wrapText="1"/>
    </xf>
    <xf numFmtId="0" fontId="2" fillId="0" borderId="1" xfId="0" applyFont="1" applyBorder="1">
      <alignment wrapText="1"/>
    </xf>
    <xf numFmtId="2" fontId="2" fillId="0" borderId="1" xfId="0" applyNumberFormat="1" applyFont="1" applyBorder="1">
      <alignment wrapText="1"/>
    </xf>
    <xf numFmtId="0" fontId="12" fillId="2" borderId="7" xfId="0" applyFont="1" applyFill="1" applyBorder="1">
      <alignment wrapText="1"/>
    </xf>
    <xf numFmtId="3" fontId="12" fillId="2" borderId="7" xfId="0" applyNumberFormat="1" applyFont="1" applyFill="1" applyBorder="1" applyAlignment="1">
      <alignment horizontal="left"/>
    </xf>
    <xf numFmtId="0" fontId="12" fillId="2" borderId="8" xfId="0" applyFont="1" applyFill="1" applyBorder="1">
      <alignment wrapText="1"/>
    </xf>
    <xf numFmtId="9" fontId="12" fillId="2" borderId="8" xfId="0" applyNumberFormat="1" applyFont="1" applyFill="1" applyBorder="1" applyAlignment="1">
      <alignment horizontal="left"/>
    </xf>
    <xf numFmtId="0" fontId="12" fillId="0" borderId="0" xfId="0" applyFont="1">
      <alignment wrapText="1"/>
    </xf>
    <xf numFmtId="0" fontId="12" fillId="0" borderId="0" xfId="0" applyFont="1" applyAlignment="1">
      <alignment horizontal="left"/>
    </xf>
    <xf numFmtId="0" fontId="12" fillId="2" borderId="3" xfId="0" applyFont="1" applyFill="1" applyBorder="1">
      <alignment wrapText="1"/>
    </xf>
    <xf numFmtId="0" fontId="12" fillId="2" borderId="3" xfId="0" applyFont="1" applyFill="1" applyBorder="1" applyAlignment="1">
      <alignment horizontal="left"/>
    </xf>
    <xf numFmtId="0" fontId="2" fillId="2" borderId="7" xfId="0" applyFont="1" applyFill="1" applyBorder="1">
      <alignment wrapText="1"/>
    </xf>
    <xf numFmtId="1" fontId="11" fillId="3" borderId="9" xfId="0" applyNumberFormat="1" applyFont="1" applyFill="1" applyBorder="1" applyAlignment="1">
      <alignment horizontal="left" vertical="center"/>
    </xf>
    <xf numFmtId="0" fontId="7" fillId="5" borderId="10" xfId="0" applyFont="1" applyFill="1" applyBorder="1">
      <alignment wrapText="1"/>
    </xf>
    <xf numFmtId="0" fontId="4" fillId="0" borderId="3" xfId="1">
      <alignment horizontal="left"/>
    </xf>
    <xf numFmtId="0" fontId="13" fillId="0" borderId="0" xfId="2" applyFont="1" applyAlignment="1">
      <alignment horizontal="left" vertical="center"/>
    </xf>
    <xf numFmtId="0" fontId="2" fillId="0" borderId="0" xfId="0" applyFont="1">
      <alignment wrapText="1"/>
    </xf>
    <xf numFmtId="3" fontId="2" fillId="0" borderId="0" xfId="0" applyNumberFormat="1" applyFont="1">
      <alignment wrapText="1"/>
    </xf>
    <xf numFmtId="2" fontId="2" fillId="0" borderId="0" xfId="0" applyNumberFormat="1" applyFont="1">
      <alignment wrapText="1"/>
    </xf>
    <xf numFmtId="0" fontId="7" fillId="0" borderId="0" xfId="0" applyFont="1">
      <alignment wrapText="1"/>
    </xf>
    <xf numFmtId="168" fontId="2" fillId="0" borderId="0" xfId="0" applyNumberFormat="1" applyFont="1">
      <alignment wrapText="1"/>
    </xf>
    <xf numFmtId="0" fontId="15" fillId="0" borderId="0" xfId="0" applyFont="1" applyAlignment="1">
      <alignment horizontal="left" vertical="center" wrapText="1" readingOrder="1"/>
    </xf>
    <xf numFmtId="0" fontId="0" fillId="0" borderId="0" xfId="0" applyAlignment="1">
      <alignment vertical="center" wrapText="1"/>
    </xf>
    <xf numFmtId="0" fontId="16" fillId="0" borderId="0" xfId="0" applyFont="1" applyAlignment="1">
      <alignment vertical="center" wrapText="1"/>
    </xf>
    <xf numFmtId="0" fontId="6" fillId="0" borderId="0" xfId="12" applyAlignment="1">
      <alignment horizontal="center" vertical="center" wrapText="1"/>
    </xf>
    <xf numFmtId="1" fontId="11" fillId="0" borderId="9" xfId="0" applyNumberFormat="1" applyFont="1" applyBorder="1" applyAlignment="1">
      <alignment horizontal="left" vertical="center"/>
    </xf>
    <xf numFmtId="1" fontId="2" fillId="2" borderId="7" xfId="0" applyNumberFormat="1" applyFont="1" applyFill="1" applyBorder="1">
      <alignment wrapText="1"/>
    </xf>
    <xf numFmtId="0" fontId="7" fillId="5" borderId="12" xfId="0" applyFont="1" applyFill="1" applyBorder="1">
      <alignment wrapText="1"/>
    </xf>
    <xf numFmtId="0" fontId="7" fillId="5" borderId="8" xfId="0" applyFont="1" applyFill="1" applyBorder="1">
      <alignment wrapText="1"/>
    </xf>
    <xf numFmtId="0" fontId="7" fillId="5" borderId="10" xfId="0" applyFont="1" applyFill="1" applyBorder="1">
      <alignment wrapText="1"/>
    </xf>
    <xf numFmtId="168" fontId="2" fillId="2" borderId="1" xfId="0" applyNumberFormat="1" applyFont="1" applyFill="1" applyBorder="1" applyAlignment="1">
      <alignment horizontal="center" wrapText="1"/>
    </xf>
    <xf numFmtId="168" fontId="2" fillId="0" borderId="1" xfId="0" applyNumberFormat="1" applyFont="1" applyBorder="1" applyAlignment="1">
      <alignment horizontal="center" wrapText="1"/>
    </xf>
    <xf numFmtId="168" fontId="2" fillId="2" borderId="2" xfId="0" applyNumberFormat="1" applyFont="1" applyFill="1" applyBorder="1" applyAlignment="1">
      <alignment horizontal="center" wrapText="1"/>
    </xf>
    <xf numFmtId="0" fontId="2" fillId="2" borderId="13" xfId="0" applyFont="1" applyFill="1" applyBorder="1">
      <alignment wrapText="1"/>
    </xf>
    <xf numFmtId="0" fontId="2" fillId="0" borderId="1" xfId="0" applyFont="1" applyBorder="1">
      <alignment wrapText="1"/>
    </xf>
    <xf numFmtId="0" fontId="2" fillId="2" borderId="2" xfId="0" applyFont="1" applyFill="1" applyBorder="1">
      <alignment wrapText="1"/>
    </xf>
    <xf numFmtId="0" fontId="0" fillId="0" borderId="0" xfId="0">
      <alignment wrapText="1"/>
    </xf>
    <xf numFmtId="0" fontId="5" fillId="0" borderId="8" xfId="2" applyBorder="1">
      <alignment horizontal="left"/>
    </xf>
    <xf numFmtId="0" fontId="5" fillId="0" borderId="0" xfId="2">
      <alignment horizontal="left"/>
    </xf>
    <xf numFmtId="0" fontId="0" fillId="0" borderId="0" xfId="0" applyAlignment="1">
      <alignment horizontal="right"/>
    </xf>
    <xf numFmtId="0" fontId="0" fillId="0" borderId="11" xfId="0" applyBorder="1" applyAlignment="1">
      <alignment horizontal="right"/>
    </xf>
    <xf numFmtId="0" fontId="5" fillId="0" borderId="0" xfId="2" applyAlignment="1">
      <alignment horizontal="left" vertical="top"/>
    </xf>
  </cellXfs>
  <cellStyles count="47">
    <cellStyle name="20% no 1. izcēluma" xfId="24" builtinId="30" customBuiltin="1"/>
    <cellStyle name="20% no 2. izcēluma" xfId="28" builtinId="34" customBuiltin="1"/>
    <cellStyle name="20% no 3. izcēluma" xfId="32" builtinId="38" customBuiltin="1"/>
    <cellStyle name="20% no 4. izcēluma" xfId="36" builtinId="42" customBuiltin="1"/>
    <cellStyle name="20% no 5. izcēluma" xfId="40" builtinId="46" customBuiltin="1"/>
    <cellStyle name="20% no 6. izcēluma" xfId="44" builtinId="50" customBuiltin="1"/>
    <cellStyle name="40% no 1. izcēluma" xfId="25" builtinId="31" customBuiltin="1"/>
    <cellStyle name="40% no 2. izcēluma" xfId="29" builtinId="35" customBuiltin="1"/>
    <cellStyle name="40% no 3. izcēluma" xfId="33" builtinId="39" customBuiltin="1"/>
    <cellStyle name="40% no 4. izcēluma" xfId="37" builtinId="43" customBuiltin="1"/>
    <cellStyle name="40% no 5. izcēluma" xfId="41" builtinId="47" customBuiltin="1"/>
    <cellStyle name="40% no 6. izcēluma" xfId="45" builtinId="51" customBuiltin="1"/>
    <cellStyle name="60% no 1. izcēluma" xfId="26" builtinId="32" customBuiltin="1"/>
    <cellStyle name="60% no 2. izcēluma" xfId="30" builtinId="36" customBuiltin="1"/>
    <cellStyle name="60% no 3. izcēluma" xfId="34" builtinId="40" customBuiltin="1"/>
    <cellStyle name="60% no 4. izcēluma" xfId="38" builtinId="44" customBuiltin="1"/>
    <cellStyle name="60% no 5. izcēluma" xfId="42" builtinId="48" customBuiltin="1"/>
    <cellStyle name="60% no 6. izcēluma" xfId="46" builtinId="52" customBuiltin="1"/>
    <cellStyle name="Aprēķināšana" xfId="19" builtinId="22" customBuiltin="1"/>
    <cellStyle name="Brīdinājuma teksts" xfId="22" builtinId="11" customBuiltin="1"/>
    <cellStyle name="Ievade" xfId="17" builtinId="20" customBuiltin="1"/>
    <cellStyle name="Izcēlums (1. veids)" xfId="23" builtinId="29" customBuiltin="1"/>
    <cellStyle name="Izcēlums (2. veids)" xfId="27" builtinId="33" customBuiltin="1"/>
    <cellStyle name="Izcēlums (3. veids)" xfId="31" builtinId="37" customBuiltin="1"/>
    <cellStyle name="Izcēlums (4. veids)" xfId="35" builtinId="41" customBuiltin="1"/>
    <cellStyle name="Izcēlums (5. veids)" xfId="39" builtinId="45" customBuiltin="1"/>
    <cellStyle name="Izcēlums (6. veids)" xfId="43" builtinId="49" customBuiltin="1"/>
    <cellStyle name="Izvade" xfId="18" builtinId="21" customBuiltin="1"/>
    <cellStyle name="Komats" xfId="3" builtinId="3" customBuiltin="1"/>
    <cellStyle name="Komats [0]" xfId="4" builtinId="6" customBuiltin="1"/>
    <cellStyle name="Kopsumma" xfId="11" builtinId="25" customBuiltin="1"/>
    <cellStyle name="Labs" xfId="14" builtinId="26" customBuiltin="1"/>
    <cellStyle name="Neitrāls" xfId="16" builtinId="28" customBuiltin="1"/>
    <cellStyle name="Nosaukums" xfId="13" builtinId="15" customBuiltin="1"/>
    <cellStyle name="Parasts" xfId="0" builtinId="0" customBuiltin="1"/>
    <cellStyle name="Paskaidrojošs teksts" xfId="10" builtinId="53" customBuiltin="1"/>
    <cellStyle name="Pārbaudes šūna" xfId="21" builtinId="23" customBuiltin="1"/>
    <cellStyle name="Piezīme" xfId="9" builtinId="10" customBuiltin="1"/>
    <cellStyle name="Procenti" xfId="7" builtinId="5" customBuiltin="1"/>
    <cellStyle name="Saistīta šūna" xfId="20" builtinId="24" customBuiltin="1"/>
    <cellStyle name="Slikts" xfId="15" builtinId="27" customBuiltin="1"/>
    <cellStyle name="Valūta" xfId="5" builtinId="4" customBuiltin="1"/>
    <cellStyle name="Valūta [0]" xfId="6" builtinId="7" customBuiltin="1"/>
    <cellStyle name="Virsraksts 1" xfId="1" builtinId="16" customBuiltin="1"/>
    <cellStyle name="Virsraksts 2" xfId="2" builtinId="17" customBuiltin="1"/>
    <cellStyle name="Virsraksts 3" xfId="8" builtinId="18" customBuiltin="1"/>
    <cellStyle name="Virsraksts 4" xfId="12" builtinId="19" customBuiltin="1"/>
  </cellStyles>
  <dxfs count="30">
    <dxf>
      <numFmt numFmtId="2" formatCode="0.00"/>
    </dxf>
    <dxf>
      <numFmt numFmtId="168" formatCode="0.0%"/>
    </dxf>
    <dxf>
      <numFmt numFmtId="3" formatCode="#,##0"/>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b val="0"/>
        <i val="0"/>
        <strike val="0"/>
        <condense val="0"/>
        <extend val="0"/>
        <outline val="0"/>
        <shadow val="0"/>
        <u val="none"/>
        <vertAlign val="baseline"/>
        <sz val="10"/>
        <color theme="1"/>
        <name val="Century Gothic"/>
        <family val="2"/>
        <scheme val="minor"/>
      </font>
    </dxf>
    <dxf>
      <font>
        <strike val="0"/>
        <outline val="0"/>
        <shadow val="0"/>
        <u val="none"/>
        <vertAlign val="baseline"/>
        <sz val="11"/>
        <name val="Century Gothic"/>
        <family val="2"/>
        <scheme val="minor"/>
      </font>
    </dxf>
    <dxf>
      <fill>
        <patternFill>
          <bgColor theme="4" tint="0.79998168889431442"/>
        </patternFill>
      </fill>
    </dxf>
    <dxf>
      <fill>
        <patternFill>
          <bgColor theme="4" tint="-0.499984740745262"/>
        </patternFill>
      </fill>
      <border diagonalUp="0" diagonalDown="0">
        <left/>
        <right/>
        <top style="thin">
          <color theme="4" tint="0.59996337778862885"/>
        </top>
        <bottom style="thin">
          <color theme="4" tint="0.59996337778862885"/>
        </bottom>
        <vertical/>
        <horizontal/>
      </border>
    </dxf>
    <dxf>
      <border diagonalUp="0" diagonalDown="0">
        <left/>
        <right/>
        <top style="thin">
          <color theme="4" tint="0.59996337778862885"/>
        </top>
        <bottom style="thin">
          <color theme="4" tint="0.59996337778862885"/>
        </bottom>
        <vertical/>
        <horizontal style="thin">
          <color theme="4" tint="0.59996337778862885"/>
        </horizontal>
      </border>
    </dxf>
  </dxfs>
  <tableStyles count="1" defaultTableStyle="TableStyleMedium2" defaultPivotStyle="PivotStyleLight16">
    <tableStyle name="Tabulas stils 1" pivot="0" count="3" xr9:uid="{B1EA4458-59DF-4C5F-B91A-97F3AB6B79BC}">
      <tableStyleElement type="wholeTable" dxfId="29"/>
      <tableStyleElement type="headerRow" dxfId="28"/>
      <tableStyleElement type="secondRowStripe" dxfId="2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Vērtējumi" displayName="Vērtējumi" ref="B14:X19" totalsRowDxfId="26">
  <autoFilter ref="B14:X19" xr:uid="{40E23578-EFEC-4473-9D85-CB83FC5D19AE}"/>
  <tableColumns count="23">
    <tableColumn id="1" xr3:uid="{00000000-0010-0000-0000-000001000000}" name="Skolēna vārds, uzvārds" totalsRowLabel="Kopsumma" totalsRowDxfId="3"/>
    <tableColumn id="2" xr3:uid="{00000000-0010-0000-0000-000002000000}" name="Skolēna ID" totalsRowDxfId="4"/>
    <tableColumn id="3" xr3:uid="{00000000-0010-0000-0000-000003000000}" name="Vidējais" dataDxfId="1" totalsRowDxfId="5">
      <calculatedColumnFormula>IFERROR(IF(COUNT(Vērtējumi[[#This Row],[Kolonna6]:[Kolonna22]])=0,"",SUM(Vērtējumi[[#This Row],[Kolonna6]:[Kolonna22]])/PunktuKopsumma),"")</calculatedColumnFormula>
    </tableColumn>
    <tableColumn id="23" xr3:uid="{00000000-0010-0000-0000-000017000000}" name="Rezultāts" dataDxfId="2" totalsRowDxfId="6">
      <calculatedColumnFormula>IF(COUNT(Vērtējumi[[#This Row],[Kolonna6]:[Kolonna22]])=0,"",SUM(Vērtējumi[[#This Row],[Kolonna6]:[Kolonna22]]))</calculatedColumnFormula>
    </tableColumn>
    <tableColumn id="4" xr3:uid="{00000000-0010-0000-0000-000004000000}" name="Ltr vērtējums" totalsRowDxfId="7">
      <calculatedColumnFormula>IFERROR(IF(Vērtējumi[[#This Row],[Vidējais]]&lt;&gt;"",HLOOKUP(Vērtējumi[[#This Row],[Vidējais]]*PunktuKopsumma,VērtējumuTabula,3),""),0)</calculatedColumnFormula>
    </tableColumn>
    <tableColumn id="5" xr3:uid="{00000000-0010-0000-0000-000005000000}" name="VIDĒJĀ ATZĪME" dataDxfId="0" totalsRowDxfId="8">
      <calculatedColumnFormula>IFERROR(IF(Vērtējumi[[#This Row],[Vidējais]]&lt;&gt;"",HLOOKUP(Vērtējumi[[#This Row],[Vidējais]]*PunktuKopsumma,VērtējumuTabula,4),""),0)</calculatedColumnFormula>
    </tableColumn>
    <tableColumn id="6" xr3:uid="{00000000-0010-0000-0000-000006000000}" name="Kolonna6" totalsRowDxfId="9"/>
    <tableColumn id="7" xr3:uid="{00000000-0010-0000-0000-000007000000}" name="Kolonna7" totalsRowDxfId="10"/>
    <tableColumn id="8" xr3:uid="{00000000-0010-0000-0000-000008000000}" name="Kolonna8" totalsRowDxfId="11"/>
    <tableColumn id="9" xr3:uid="{00000000-0010-0000-0000-000009000000}" name="Kolonna9" totalsRowDxfId="12"/>
    <tableColumn id="10" xr3:uid="{00000000-0010-0000-0000-00000A000000}" name="Kolonna10" totalsRowDxfId="13"/>
    <tableColumn id="11" xr3:uid="{00000000-0010-0000-0000-00000B000000}" name="Kolonna11" totalsRowDxfId="14"/>
    <tableColumn id="12" xr3:uid="{00000000-0010-0000-0000-00000C000000}" name="Kolonna12" totalsRowDxfId="15"/>
    <tableColumn id="13" xr3:uid="{00000000-0010-0000-0000-00000D000000}" name="Kolonna13" totalsRowDxfId="16"/>
    <tableColumn id="14" xr3:uid="{00000000-0010-0000-0000-00000E000000}" name="Kolonna14" totalsRowDxfId="17"/>
    <tableColumn id="15" xr3:uid="{00000000-0010-0000-0000-00000F000000}" name="Kolonna15" totalsRowDxfId="18"/>
    <tableColumn id="16" xr3:uid="{00000000-0010-0000-0000-000010000000}" name="Kolonna16" totalsRowDxfId="19"/>
    <tableColumn id="17" xr3:uid="{00000000-0010-0000-0000-000011000000}" name="Kolonna17" totalsRowDxfId="20"/>
    <tableColumn id="18" xr3:uid="{00000000-0010-0000-0000-000012000000}" name="Kolonna18" totalsRowDxfId="21"/>
    <tableColumn id="19" xr3:uid="{00000000-0010-0000-0000-000013000000}" name="Kolonna19" totalsRowDxfId="22"/>
    <tableColumn id="20" xr3:uid="{00000000-0010-0000-0000-000014000000}" name="Kolonna20" totalsRowDxfId="23"/>
    <tableColumn id="21" xr3:uid="{00000000-0010-0000-0000-000015000000}" name="Kolonna21" totalsRowDxfId="24"/>
    <tableColumn id="22" xr3:uid="{00000000-0010-0000-0000-000016000000}" name="Kolonna22" totalsRowDxfId="25"/>
  </tableColumns>
  <tableStyleInfo name="Tabulas stils 1" showFirstColumn="0" showLastColumn="0" showRowStripes="1" showColumnStripes="0"/>
  <extLst>
    <ext xmlns:x14="http://schemas.microsoft.com/office/spreadsheetml/2009/9/main" uri="{504A1905-F514-4f6f-8877-14C23A59335A}">
      <x14:table altTextSummary="Šajā tabulā ievadiet skolēna vārdu, skolēna ID, punktus un uzdevumu nosaukumus. Rezultāts, izteiksme procentos, novērtējuma burts un vidējā atzīme tiek aprēķināta automātiski"/>
    </ext>
  </extLst>
</table>
</file>

<file path=xl/theme/theme1.xml><?xml version="1.0" encoding="utf-8"?>
<a:theme xmlns:a="http://schemas.openxmlformats.org/drawingml/2006/main" name="SchoolAthleticBudget">
  <a:themeElements>
    <a:clrScheme name="Custom 1">
      <a:dk1>
        <a:srgbClr val="000000"/>
      </a:dk1>
      <a:lt1>
        <a:srgbClr val="FFFFFF"/>
      </a:lt1>
      <a:dk2>
        <a:srgbClr val="000000"/>
      </a:dk2>
      <a:lt2>
        <a:srgbClr val="FFFFFF"/>
      </a:lt2>
      <a:accent1>
        <a:srgbClr val="1CBEC3"/>
      </a:accent1>
      <a:accent2>
        <a:srgbClr val="FFC70A"/>
      </a:accent2>
      <a:accent3>
        <a:srgbClr val="7BCD42"/>
      </a:accent3>
      <a:accent4>
        <a:srgbClr val="ED8E3A"/>
      </a:accent4>
      <a:accent5>
        <a:srgbClr val="A3589E"/>
      </a:accent5>
      <a:accent6>
        <a:srgbClr val="E35886"/>
      </a:accent6>
      <a:hlink>
        <a:srgbClr val="1CBEC3"/>
      </a:hlink>
      <a:folHlink>
        <a:srgbClr val="A3589E"/>
      </a:folHlink>
    </a:clrScheme>
    <a:fontScheme name="Gradebook">
      <a:majorFont>
        <a:latin typeface="Corbel"/>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4F2A-C907-4127-A6B7-AE5FC7E6FCB8}">
  <dimension ref="B1:D12"/>
  <sheetViews>
    <sheetView showGridLines="0" tabSelected="1" workbookViewId="0"/>
  </sheetViews>
  <sheetFormatPr defaultColWidth="9" defaultRowHeight="16.5" x14ac:dyDescent="0.3"/>
  <cols>
    <col min="1" max="1" width="2.625" style="25" customWidth="1"/>
    <col min="2" max="2" width="96.375" style="25" customWidth="1"/>
    <col min="3" max="3" width="2.625" style="25" customWidth="1"/>
    <col min="4" max="4" width="14.625" style="25" customWidth="1"/>
    <col min="5" max="16384" width="9" style="25"/>
  </cols>
  <sheetData>
    <row r="1" spans="2:4" ht="39.950000000000003" customHeight="1" x14ac:dyDescent="0.3">
      <c r="B1" s="27" t="s">
        <v>0</v>
      </c>
    </row>
    <row r="2" spans="2:4" ht="30" customHeight="1" x14ac:dyDescent="0.3">
      <c r="B2" s="26" t="s">
        <v>64</v>
      </c>
      <c r="C2" s="18"/>
      <c r="D2" s="18"/>
    </row>
    <row r="3" spans="2:4" ht="30" customHeight="1" x14ac:dyDescent="0.3">
      <c r="B3" t="s">
        <v>1</v>
      </c>
      <c r="C3" s="18"/>
      <c r="D3" s="18"/>
    </row>
    <row r="4" spans="2:4" ht="36.75" customHeight="1" x14ac:dyDescent="0.3">
      <c r="B4" t="s">
        <v>63</v>
      </c>
      <c r="C4" s="18"/>
      <c r="D4" s="18"/>
    </row>
    <row r="5" spans="2:4" ht="18.75" customHeight="1" x14ac:dyDescent="0.3">
      <c r="B5" t="s">
        <v>2</v>
      </c>
      <c r="C5" s="18"/>
      <c r="D5" s="18"/>
    </row>
    <row r="6" spans="2:4" ht="36" customHeight="1" x14ac:dyDescent="0.3">
      <c r="B6" t="s">
        <v>3</v>
      </c>
      <c r="C6" s="18"/>
      <c r="D6" s="18"/>
    </row>
    <row r="7" spans="2:4" ht="67.5" customHeight="1" x14ac:dyDescent="0.3">
      <c r="B7" t="s">
        <v>4</v>
      </c>
      <c r="C7" s="18"/>
      <c r="D7" s="18"/>
    </row>
    <row r="8" spans="2:4" ht="16.5" customHeight="1" x14ac:dyDescent="0.3">
      <c r="B8" t="s">
        <v>5</v>
      </c>
    </row>
    <row r="9" spans="2:4" ht="66.75" customHeight="1" x14ac:dyDescent="0.3">
      <c r="B9" t="s">
        <v>6</v>
      </c>
    </row>
    <row r="10" spans="2:4" ht="32.25" customHeight="1" x14ac:dyDescent="0.3">
      <c r="B10" t="s">
        <v>7</v>
      </c>
    </row>
    <row r="12" spans="2:4" x14ac:dyDescent="0.3">
      <c r="B12" s="24"/>
    </row>
  </sheetData>
  <dataValidations count="2">
    <dataValidation allowBlank="1" showInputMessage="1" showErrorMessage="1" prompt="Norādījumi ir šūnās zemāk, no šūnas B2 līdz šūnai B10" sqref="B1" xr:uid="{D0030E18-56BC-4146-8D5A-D74C7FF33506}"/>
    <dataValidation allowBlank="1" showInputMessage="1" showErrorMessage="1" prompt="Šīs veidnes lietošanas norādījumi ir šajā darblapā, no šūnas B2 līdz šūnai B10" sqref="A1" xr:uid="{E62CC386-CB29-4F42-866C-87CE349DF50B}"/>
  </dataValidation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X24"/>
  <sheetViews>
    <sheetView showGridLines="0" zoomScaleNormal="100" workbookViewId="0"/>
  </sheetViews>
  <sheetFormatPr defaultRowHeight="16.5" customHeight="1" x14ac:dyDescent="0.3"/>
  <cols>
    <col min="1" max="1" width="1.5" customWidth="1"/>
    <col min="2" max="2" width="32.375" customWidth="1"/>
    <col min="3" max="4" width="14.625" customWidth="1"/>
    <col min="5" max="5" width="16.25" bestFit="1" customWidth="1"/>
    <col min="6" max="6" width="17.75" bestFit="1" customWidth="1"/>
    <col min="7" max="7" width="19.75" bestFit="1" customWidth="1"/>
    <col min="8" max="24" width="18" customWidth="1"/>
  </cols>
  <sheetData>
    <row r="1" spans="1:24" ht="39.950000000000003" customHeight="1" x14ac:dyDescent="0.4">
      <c r="A1" s="1"/>
      <c r="B1" s="17" t="s">
        <v>8</v>
      </c>
      <c r="C1" s="17"/>
      <c r="D1" s="17"/>
      <c r="E1" s="17"/>
      <c r="F1" s="17"/>
      <c r="G1" s="17"/>
      <c r="H1" s="17"/>
      <c r="I1" s="17"/>
      <c r="J1" s="17"/>
      <c r="K1" s="17"/>
      <c r="L1" s="17"/>
      <c r="M1" s="17"/>
      <c r="N1" s="17"/>
      <c r="O1" s="17"/>
      <c r="P1" s="17"/>
      <c r="Q1" s="17"/>
      <c r="R1" s="17"/>
      <c r="S1" s="17"/>
      <c r="T1" s="17"/>
      <c r="U1" s="17"/>
    </row>
    <row r="2" spans="1:24" ht="16.5" customHeight="1" x14ac:dyDescent="0.3">
      <c r="B2" s="40" t="s">
        <v>9</v>
      </c>
      <c r="C2" s="40"/>
      <c r="D2" s="40"/>
      <c r="E2" s="40"/>
      <c r="F2" s="40"/>
      <c r="G2" s="40"/>
    </row>
    <row r="3" spans="1:24" ht="16.5" customHeight="1" x14ac:dyDescent="0.3">
      <c r="A3" s="1"/>
      <c r="B3" s="41"/>
      <c r="C3" s="41"/>
      <c r="D3" s="41"/>
      <c r="E3" s="41"/>
      <c r="F3" s="41"/>
      <c r="G3" s="41"/>
      <c r="H3" s="6" t="s">
        <v>25</v>
      </c>
      <c r="I3" s="7">
        <f t="shared" ref="I3:U3" si="0">I4*PunktuKopsumma</f>
        <v>118</v>
      </c>
      <c r="J3" s="7">
        <f t="shared" si="0"/>
        <v>120</v>
      </c>
      <c r="K3" s="7">
        <f t="shared" si="0"/>
        <v>126</v>
      </c>
      <c r="L3" s="7">
        <f t="shared" si="0"/>
        <v>134</v>
      </c>
      <c r="M3" s="7">
        <f t="shared" si="0"/>
        <v>140</v>
      </c>
      <c r="N3" s="7">
        <f t="shared" si="0"/>
        <v>145.6666666666666</v>
      </c>
      <c r="O3" s="7">
        <f t="shared" si="0"/>
        <v>154</v>
      </c>
      <c r="P3" s="7">
        <f t="shared" si="0"/>
        <v>160</v>
      </c>
      <c r="Q3" s="7">
        <f t="shared" si="0"/>
        <v>166</v>
      </c>
      <c r="R3" s="7">
        <f t="shared" si="0"/>
        <v>174</v>
      </c>
      <c r="S3" s="7">
        <f t="shared" si="0"/>
        <v>180</v>
      </c>
      <c r="T3" s="7">
        <f t="shared" si="0"/>
        <v>186</v>
      </c>
      <c r="U3" s="7">
        <f t="shared" si="0"/>
        <v>194</v>
      </c>
    </row>
    <row r="4" spans="1:24" ht="16.5" customHeight="1" x14ac:dyDescent="0.3">
      <c r="A4" s="1"/>
      <c r="B4" s="41" t="s">
        <v>10</v>
      </c>
      <c r="C4" s="41"/>
      <c r="D4" s="41"/>
      <c r="E4" s="41"/>
      <c r="F4" s="41"/>
      <c r="G4" s="41"/>
      <c r="H4" s="8" t="s">
        <v>28</v>
      </c>
      <c r="I4" s="9">
        <v>0.59</v>
      </c>
      <c r="J4" s="9">
        <v>0.6</v>
      </c>
      <c r="K4" s="9">
        <v>0.63</v>
      </c>
      <c r="L4" s="9">
        <v>0.67</v>
      </c>
      <c r="M4" s="9">
        <v>0.7</v>
      </c>
      <c r="N4" s="9">
        <v>0.72833333333333306</v>
      </c>
      <c r="O4" s="9">
        <v>0.77</v>
      </c>
      <c r="P4" s="9">
        <v>0.8</v>
      </c>
      <c r="Q4" s="9">
        <v>0.83</v>
      </c>
      <c r="R4" s="9">
        <v>0.87</v>
      </c>
      <c r="S4" s="9">
        <v>0.9</v>
      </c>
      <c r="T4" s="9">
        <v>0.93</v>
      </c>
      <c r="U4" s="9">
        <v>0.97</v>
      </c>
    </row>
    <row r="5" spans="1:24" ht="16.5" customHeight="1" x14ac:dyDescent="0.3">
      <c r="A5" s="1"/>
      <c r="B5" s="44" t="s">
        <v>11</v>
      </c>
      <c r="C5" s="44"/>
      <c r="D5" s="44"/>
      <c r="E5" s="44"/>
      <c r="F5" s="44"/>
      <c r="G5" s="44"/>
      <c r="H5" s="10" t="s">
        <v>26</v>
      </c>
      <c r="I5" s="11" t="s">
        <v>32</v>
      </c>
      <c r="J5" s="11" t="s">
        <v>35</v>
      </c>
      <c r="K5" s="11" t="s">
        <v>38</v>
      </c>
      <c r="L5" s="11" t="s">
        <v>40</v>
      </c>
      <c r="M5" s="11" t="s">
        <v>42</v>
      </c>
      <c r="N5" s="11" t="s">
        <v>44</v>
      </c>
      <c r="O5" s="11" t="s">
        <v>46</v>
      </c>
      <c r="P5" s="11" t="s">
        <v>48</v>
      </c>
      <c r="Q5" s="11" t="s">
        <v>50</v>
      </c>
      <c r="R5" s="11" t="s">
        <v>52</v>
      </c>
      <c r="S5" s="11" t="s">
        <v>54</v>
      </c>
      <c r="T5" s="11" t="s">
        <v>56</v>
      </c>
      <c r="U5" s="11" t="s">
        <v>58</v>
      </c>
    </row>
    <row r="6" spans="1:24" ht="16.5" customHeight="1" x14ac:dyDescent="0.3">
      <c r="A6" s="1"/>
      <c r="B6" s="44"/>
      <c r="C6" s="44"/>
      <c r="D6" s="44"/>
      <c r="E6" s="44"/>
      <c r="F6" s="44"/>
      <c r="G6" s="44"/>
      <c r="H6" s="12" t="s">
        <v>27</v>
      </c>
      <c r="I6" s="13">
        <v>0</v>
      </c>
      <c r="J6" s="13">
        <v>0.67</v>
      </c>
      <c r="K6" s="13">
        <v>1</v>
      </c>
      <c r="L6" s="13">
        <v>1.33</v>
      </c>
      <c r="M6" s="13">
        <v>1.67</v>
      </c>
      <c r="N6" s="13">
        <v>2</v>
      </c>
      <c r="O6" s="13">
        <v>2.33</v>
      </c>
      <c r="P6" s="13">
        <v>2.67</v>
      </c>
      <c r="Q6" s="13">
        <v>3</v>
      </c>
      <c r="R6" s="13">
        <v>3.33</v>
      </c>
      <c r="S6" s="13">
        <v>3.67</v>
      </c>
      <c r="T6" s="13">
        <v>4</v>
      </c>
      <c r="U6" s="13">
        <v>4</v>
      </c>
    </row>
    <row r="7" spans="1:24" ht="16.5" customHeight="1" x14ac:dyDescent="0.3">
      <c r="B7" s="44"/>
      <c r="C7" s="44"/>
      <c r="D7" s="44"/>
      <c r="E7" s="44"/>
      <c r="F7" s="44"/>
      <c r="G7" s="44"/>
    </row>
    <row r="8" spans="1:24" ht="16.5" customHeight="1" x14ac:dyDescent="0.3">
      <c r="A8" s="1"/>
      <c r="B8" s="18"/>
      <c r="C8" s="18"/>
      <c r="D8" s="18"/>
      <c r="E8" s="42" t="s">
        <v>21</v>
      </c>
      <c r="F8" s="42"/>
      <c r="G8" s="42"/>
      <c r="H8" s="14" t="s">
        <v>29</v>
      </c>
      <c r="I8" s="14" t="s">
        <v>33</v>
      </c>
      <c r="J8" s="14" t="s">
        <v>36</v>
      </c>
      <c r="K8" s="14"/>
      <c r="L8" s="14"/>
      <c r="M8" s="14"/>
      <c r="N8" s="14"/>
      <c r="O8" s="14"/>
      <c r="P8" s="14"/>
      <c r="Q8" s="14"/>
      <c r="R8" s="14"/>
      <c r="S8" s="14"/>
      <c r="T8" s="14"/>
      <c r="U8" s="14"/>
      <c r="V8" s="14"/>
      <c r="W8" s="14"/>
      <c r="X8" s="14"/>
    </row>
    <row r="9" spans="1:24" ht="16.5" customHeight="1" x14ac:dyDescent="0.3">
      <c r="A9" s="1"/>
      <c r="B9" s="18"/>
      <c r="C9" s="18"/>
      <c r="D9" s="18"/>
      <c r="E9" s="42" t="s">
        <v>22</v>
      </c>
      <c r="F9" s="42"/>
      <c r="G9" s="42"/>
      <c r="H9" s="29">
        <v>50</v>
      </c>
      <c r="I9" s="29">
        <v>50</v>
      </c>
      <c r="J9" s="29">
        <v>100</v>
      </c>
      <c r="K9" s="29"/>
      <c r="L9" s="29"/>
      <c r="M9" s="29"/>
      <c r="N9" s="29"/>
      <c r="O9" s="29"/>
      <c r="P9" s="29"/>
      <c r="Q9" s="29"/>
      <c r="R9" s="29"/>
      <c r="S9" s="29"/>
      <c r="T9" s="29"/>
      <c r="U9" s="29"/>
      <c r="V9" s="29"/>
      <c r="W9" s="29"/>
      <c r="X9" s="29"/>
    </row>
    <row r="10" spans="1:24" ht="16.5" customHeight="1" x14ac:dyDescent="0.3">
      <c r="B10" s="18"/>
      <c r="C10" s="18"/>
      <c r="D10" s="18"/>
    </row>
    <row r="11" spans="1:24" ht="16.5" customHeight="1" x14ac:dyDescent="0.3">
      <c r="A11" s="1"/>
      <c r="B11" s="18"/>
      <c r="C11" s="18"/>
      <c r="D11" s="18"/>
      <c r="E11" s="42" t="s">
        <v>23</v>
      </c>
      <c r="F11" s="42"/>
      <c r="G11" s="43"/>
      <c r="H11" s="28">
        <f>COUNTA(H8:X8)</f>
        <v>3</v>
      </c>
    </row>
    <row r="12" spans="1:24" ht="16.5" customHeight="1" x14ac:dyDescent="0.3">
      <c r="A12" s="1"/>
      <c r="B12" s="18"/>
      <c r="C12" s="18"/>
      <c r="D12" s="18"/>
      <c r="E12" s="42" t="s">
        <v>24</v>
      </c>
      <c r="F12" s="42"/>
      <c r="G12" s="43"/>
      <c r="H12" s="15">
        <f>SUM(H9:X9)</f>
        <v>200</v>
      </c>
    </row>
    <row r="14" spans="1:24" ht="18.75" customHeight="1" x14ac:dyDescent="0.3">
      <c r="B14" s="22" t="s">
        <v>12</v>
      </c>
      <c r="C14" s="22" t="s">
        <v>19</v>
      </c>
      <c r="D14" s="22" t="s">
        <v>20</v>
      </c>
      <c r="E14" s="22" t="s">
        <v>25</v>
      </c>
      <c r="F14" s="22" t="s">
        <v>26</v>
      </c>
      <c r="G14" s="22" t="s">
        <v>27</v>
      </c>
      <c r="H14" s="22" t="s">
        <v>30</v>
      </c>
      <c r="I14" s="22" t="s">
        <v>34</v>
      </c>
      <c r="J14" s="22" t="s">
        <v>37</v>
      </c>
      <c r="K14" s="22" t="s">
        <v>39</v>
      </c>
      <c r="L14" s="22" t="s">
        <v>41</v>
      </c>
      <c r="M14" s="22" t="s">
        <v>43</v>
      </c>
      <c r="N14" s="22" t="s">
        <v>45</v>
      </c>
      <c r="O14" s="22" t="s">
        <v>47</v>
      </c>
      <c r="P14" s="22" t="s">
        <v>49</v>
      </c>
      <c r="Q14" s="22" t="s">
        <v>51</v>
      </c>
      <c r="R14" s="22" t="s">
        <v>53</v>
      </c>
      <c r="S14" s="22" t="s">
        <v>55</v>
      </c>
      <c r="T14" s="22" t="s">
        <v>57</v>
      </c>
      <c r="U14" s="22" t="s">
        <v>59</v>
      </c>
      <c r="V14" s="22" t="s">
        <v>60</v>
      </c>
      <c r="W14" s="22" t="s">
        <v>61</v>
      </c>
      <c r="X14" s="22" t="s">
        <v>62</v>
      </c>
    </row>
    <row r="15" spans="1:24" ht="16.5" customHeight="1" x14ac:dyDescent="0.3">
      <c r="B15" s="19" t="s">
        <v>13</v>
      </c>
      <c r="C15" s="19"/>
      <c r="D15" s="23">
        <f>IFERROR(IF(COUNT(Vērtējumi[[#This Row],[Kolonna6]:[Kolonna22]])=0,"",SUM(Vērtējumi[[#This Row],[Kolonna6]:[Kolonna22]])/PunktuKopsumma),"")</f>
        <v>0.91</v>
      </c>
      <c r="E15" s="20">
        <f>IF(COUNT(Vērtējumi[[#This Row],[Kolonna6]:[Kolonna22]])=0,"",SUM(Vērtējumi[[#This Row],[Kolonna6]:[Kolonna22]]))</f>
        <v>182</v>
      </c>
      <c r="F15" s="19" t="str">
        <f>IFERROR(IF(Vērtējumi[[#This Row],[Vidējais]]&lt;&gt;"",HLOOKUP(Vērtējumi[[#This Row],[Vidējais]]*PunktuKopsumma,VērtējumuTabula,3),""),0)</f>
        <v>A-</v>
      </c>
      <c r="G15" s="21">
        <f>IFERROR(IF(Vērtējumi[[#This Row],[Vidējais]]&lt;&gt;"",HLOOKUP(Vērtējumi[[#This Row],[Vidējais]]*PunktuKopsumma,VērtējumuTabula,4),""),0)</f>
        <v>3.67</v>
      </c>
      <c r="H15" s="19">
        <v>45</v>
      </c>
      <c r="I15" s="19">
        <v>45</v>
      </c>
      <c r="J15" s="19">
        <v>92</v>
      </c>
      <c r="K15" s="19"/>
      <c r="L15" s="19"/>
      <c r="M15" s="19"/>
      <c r="N15" s="19"/>
      <c r="O15" s="19"/>
      <c r="P15" s="19"/>
      <c r="Q15" s="19"/>
      <c r="R15" s="19"/>
      <c r="S15" s="19"/>
      <c r="T15" s="19"/>
      <c r="U15" s="19"/>
      <c r="V15" s="19"/>
      <c r="W15" s="19"/>
      <c r="X15" s="19"/>
    </row>
    <row r="16" spans="1:24" ht="16.5" customHeight="1" x14ac:dyDescent="0.3">
      <c r="B16" s="19" t="s">
        <v>14</v>
      </c>
      <c r="C16" s="19"/>
      <c r="D16" s="23">
        <f>IFERROR(IF(COUNT(Vērtējumi[[#This Row],[Kolonna6]:[Kolonna22]])=0,"",SUM(Vērtējumi[[#This Row],[Kolonna6]:[Kolonna22]])/PunktuKopsumma),"")</f>
        <v>1</v>
      </c>
      <c r="E16" s="20">
        <f>IF(COUNT(Vērtējumi[[#This Row],[Kolonna6]:[Kolonna22]])=0,"",SUM(Vērtējumi[[#This Row],[Kolonna6]:[Kolonna22]]))</f>
        <v>200</v>
      </c>
      <c r="F16" s="19" t="str">
        <f>IFERROR(IF(Vērtējumi[[#This Row],[Vidējais]]&lt;&gt;"",HLOOKUP(Vērtējumi[[#This Row],[Vidējais]]*PunktuKopsumma,VērtējumuTabula,3),""),0)</f>
        <v>A+</v>
      </c>
      <c r="G16" s="21">
        <f>IFERROR(IF(Vērtējumi[[#This Row],[Vidējais]]&lt;&gt;"",HLOOKUP(Vērtējumi[[#This Row],[Vidējais]]*PunktuKopsumma,VērtējumuTabula,4),""),0)</f>
        <v>4</v>
      </c>
      <c r="H16" s="19">
        <v>50</v>
      </c>
      <c r="I16" s="19">
        <v>50</v>
      </c>
      <c r="J16" s="19">
        <v>100</v>
      </c>
      <c r="K16" s="19"/>
      <c r="L16" s="19"/>
      <c r="M16" s="19"/>
      <c r="N16" s="19"/>
      <c r="O16" s="19"/>
      <c r="P16" s="19"/>
      <c r="Q16" s="19"/>
      <c r="R16" s="19"/>
      <c r="S16" s="19"/>
      <c r="T16" s="19"/>
      <c r="U16" s="19"/>
      <c r="V16" s="19"/>
      <c r="W16" s="19"/>
      <c r="X16" s="19"/>
    </row>
    <row r="17" spans="2:24" ht="16.5" customHeight="1" x14ac:dyDescent="0.3">
      <c r="B17" s="19"/>
      <c r="C17" s="19"/>
      <c r="D17" s="23" t="str">
        <f>IFERROR(IF(COUNT(Vērtējumi[[#This Row],[Kolonna6]:[Kolonna22]])=0,"",SUM(Vērtējumi[[#This Row],[Kolonna6]:[Kolonna22]])/PunktuKopsumma),"")</f>
        <v/>
      </c>
      <c r="E17" s="20" t="str">
        <f>IF(COUNT(Vērtējumi[[#This Row],[Kolonna6]:[Kolonna22]])=0,"",SUM(Vērtējumi[[#This Row],[Kolonna6]:[Kolonna22]]))</f>
        <v/>
      </c>
      <c r="F17" s="19" t="str">
        <f>IFERROR(IF(Vērtējumi[[#This Row],[Vidējais]]&lt;&gt;"",HLOOKUP(Vērtējumi[[#This Row],[Vidējais]]*PunktuKopsumma,VērtējumuTabula,3),""),0)</f>
        <v/>
      </c>
      <c r="G17" s="21" t="str">
        <f>IFERROR(IF(Vērtējumi[[#This Row],[Vidējais]]&lt;&gt;"",HLOOKUP(Vērtējumi[[#This Row],[Vidējais]]*PunktuKopsumma,VērtējumuTabula,4),""),0)</f>
        <v/>
      </c>
      <c r="H17" s="19"/>
      <c r="I17" s="19"/>
      <c r="J17" s="19"/>
      <c r="K17" s="19"/>
      <c r="L17" s="19"/>
      <c r="M17" s="19"/>
      <c r="N17" s="19"/>
      <c r="O17" s="19"/>
      <c r="P17" s="19"/>
      <c r="Q17" s="19"/>
      <c r="R17" s="19"/>
      <c r="S17" s="19"/>
      <c r="T17" s="19"/>
      <c r="U17" s="19"/>
      <c r="V17" s="19"/>
      <c r="W17" s="19"/>
      <c r="X17" s="19"/>
    </row>
    <row r="18" spans="2:24" ht="16.5" customHeight="1" x14ac:dyDescent="0.3">
      <c r="B18" s="19"/>
      <c r="C18" s="19"/>
      <c r="D18" s="23" t="str">
        <f>IFERROR(IF(COUNT(Vērtējumi[[#This Row],[Kolonna6]:[Kolonna22]])=0,"",SUM(Vērtējumi[[#This Row],[Kolonna6]:[Kolonna22]])/PunktuKopsumma),"")</f>
        <v/>
      </c>
      <c r="E18" s="20" t="str">
        <f>IF(COUNT(Vērtējumi[[#This Row],[Kolonna6]:[Kolonna22]])=0,"",SUM(Vērtējumi[[#This Row],[Kolonna6]:[Kolonna22]]))</f>
        <v/>
      </c>
      <c r="F18" s="19" t="str">
        <f>IFERROR(IF(Vērtējumi[[#This Row],[Vidējais]]&lt;&gt;"",HLOOKUP(Vērtējumi[[#This Row],[Vidējais]]*PunktuKopsumma,VērtējumuTabula,3),""),0)</f>
        <v/>
      </c>
      <c r="G18" s="21" t="str">
        <f>IFERROR(IF(Vērtējumi[[#This Row],[Vidējais]]&lt;&gt;"",HLOOKUP(Vērtējumi[[#This Row],[Vidējais]]*PunktuKopsumma,VērtējumuTabula,4),""),0)</f>
        <v/>
      </c>
      <c r="H18" s="19"/>
      <c r="I18" s="19"/>
      <c r="J18" s="19"/>
      <c r="K18" s="19"/>
      <c r="L18" s="19"/>
      <c r="M18" s="19"/>
      <c r="N18" s="19"/>
      <c r="O18" s="19"/>
      <c r="P18" s="19"/>
      <c r="Q18" s="19"/>
      <c r="R18" s="19"/>
      <c r="S18" s="19"/>
      <c r="T18" s="19"/>
      <c r="U18" s="19"/>
      <c r="V18" s="19"/>
      <c r="W18" s="19"/>
      <c r="X18" s="19"/>
    </row>
    <row r="19" spans="2:24" ht="16.5" customHeight="1" x14ac:dyDescent="0.3">
      <c r="B19" s="19"/>
      <c r="C19" s="19"/>
      <c r="D19" s="23" t="str">
        <f>IFERROR(IF(COUNT(Vērtējumi[[#This Row],[Kolonna6]:[Kolonna22]])=0,"",SUM(Vērtējumi[[#This Row],[Kolonna6]:[Kolonna22]])/PunktuKopsumma),"")</f>
        <v/>
      </c>
      <c r="E19" s="20" t="str">
        <f>IF(COUNT(Vērtējumi[[#This Row],[Kolonna6]:[Kolonna22]])=0,"",SUM(Vērtējumi[[#This Row],[Kolonna6]:[Kolonna22]]))</f>
        <v/>
      </c>
      <c r="F19" s="19" t="str">
        <f>IFERROR(IF(Vērtējumi[[#This Row],[Vidējais]]&lt;&gt;"",HLOOKUP(Vērtējumi[[#This Row],[Vidējais]]*PunktuKopsumma,VērtējumuTabula,3),""),0)</f>
        <v/>
      </c>
      <c r="G19" s="21" t="str">
        <f>IFERROR(IF(Vērtējumi[[#This Row],[Vidējais]]&lt;&gt;"",HLOOKUP(Vērtējumi[[#This Row],[Vidējais]]*PunktuKopsumma,VērtējumuTabula,4),""),0)</f>
        <v/>
      </c>
      <c r="H19" s="19"/>
      <c r="I19" s="19"/>
      <c r="J19" s="19"/>
      <c r="K19" s="19"/>
      <c r="L19" s="19"/>
      <c r="M19" s="19"/>
      <c r="N19" s="19"/>
      <c r="O19" s="19"/>
      <c r="P19" s="19"/>
      <c r="Q19" s="19"/>
      <c r="R19" s="19"/>
      <c r="S19" s="19"/>
      <c r="T19" s="19"/>
      <c r="U19" s="19"/>
      <c r="V19" s="19"/>
      <c r="W19" s="19"/>
      <c r="X19" s="19"/>
    </row>
    <row r="20" spans="2:24" ht="16.5" customHeight="1" x14ac:dyDescent="0.3">
      <c r="B20" s="39"/>
      <c r="C20" s="39"/>
      <c r="D20" s="39"/>
      <c r="E20" s="39"/>
      <c r="F20" s="39"/>
      <c r="G20" s="39"/>
    </row>
    <row r="21" spans="2:24" ht="18.75" customHeight="1" x14ac:dyDescent="0.3">
      <c r="B21" s="30" t="s">
        <v>15</v>
      </c>
      <c r="C21" s="31"/>
      <c r="D21" s="32" t="s">
        <v>20</v>
      </c>
      <c r="E21" s="32"/>
      <c r="F21" s="16" t="s">
        <v>26</v>
      </c>
      <c r="G21" s="16" t="s">
        <v>27</v>
      </c>
      <c r="H21" t="s">
        <v>31</v>
      </c>
      <c r="I21" t="s">
        <v>31</v>
      </c>
      <c r="J21" t="s">
        <v>31</v>
      </c>
      <c r="K21" t="s">
        <v>31</v>
      </c>
      <c r="L21" t="s">
        <v>31</v>
      </c>
      <c r="M21" t="s">
        <v>31</v>
      </c>
      <c r="N21" t="s">
        <v>31</v>
      </c>
      <c r="O21" t="s">
        <v>31</v>
      </c>
      <c r="P21" t="s">
        <v>31</v>
      </c>
      <c r="Q21" t="s">
        <v>31</v>
      </c>
      <c r="R21" t="s">
        <v>31</v>
      </c>
    </row>
    <row r="22" spans="2:24" ht="16.5" customHeight="1" x14ac:dyDescent="0.3">
      <c r="B22" s="36" t="s">
        <v>16</v>
      </c>
      <c r="C22" s="36"/>
      <c r="D22" s="33">
        <f>IFERROR(AVERAGE(Vērtējumi[[#All],[Vidējais]]),0)</f>
        <v>0.95500000000000007</v>
      </c>
      <c r="E22" s="33"/>
      <c r="F22" s="2" t="str">
        <f>IFERROR(HLOOKUP(D22*PunktuKopsumma,VērtējumuTabula,3),"")</f>
        <v>A</v>
      </c>
      <c r="G22" s="3">
        <f>IFERROR(AVERAGE(Vērtējumi[[#All],[VIDĒJĀ ATZĪME]]),0)</f>
        <v>3.835</v>
      </c>
      <c r="H22" t="s">
        <v>31</v>
      </c>
      <c r="I22" t="s">
        <v>31</v>
      </c>
      <c r="J22" t="s">
        <v>31</v>
      </c>
      <c r="K22" t="s">
        <v>31</v>
      </c>
      <c r="L22" t="s">
        <v>31</v>
      </c>
      <c r="M22" t="s">
        <v>31</v>
      </c>
      <c r="N22" t="s">
        <v>31</v>
      </c>
      <c r="O22" t="s">
        <v>31</v>
      </c>
      <c r="P22" t="s">
        <v>31</v>
      </c>
      <c r="Q22" t="s">
        <v>31</v>
      </c>
      <c r="R22" t="s">
        <v>31</v>
      </c>
      <c r="S22" t="s">
        <v>31</v>
      </c>
      <c r="T22" t="s">
        <v>31</v>
      </c>
      <c r="U22" t="s">
        <v>31</v>
      </c>
      <c r="V22" t="s">
        <v>31</v>
      </c>
      <c r="W22" t="s">
        <v>31</v>
      </c>
      <c r="X22" t="s">
        <v>31</v>
      </c>
    </row>
    <row r="23" spans="2:24" ht="16.5" customHeight="1" x14ac:dyDescent="0.3">
      <c r="B23" s="37" t="s">
        <v>17</v>
      </c>
      <c r="C23" s="37"/>
      <c r="D23" s="34">
        <f>IFERROR(MAX(Vērtējumi[[#All],[Vidējais]]),0)</f>
        <v>1</v>
      </c>
      <c r="E23" s="34"/>
      <c r="F23" s="4" t="str">
        <f>IFERROR(HLOOKUP(D23*PunktuKopsumma,VērtējumuTabula,3),"")</f>
        <v>A+</v>
      </c>
      <c r="G23" s="5">
        <f>IFERROR(MAX(Vērtējumi[[#All],[VIDĒJĀ ATZĪME]]),0)</f>
        <v>4</v>
      </c>
      <c r="H23" t="s">
        <v>31</v>
      </c>
      <c r="I23" t="s">
        <v>31</v>
      </c>
      <c r="J23" t="s">
        <v>31</v>
      </c>
      <c r="K23" t="s">
        <v>31</v>
      </c>
      <c r="L23" t="s">
        <v>31</v>
      </c>
      <c r="M23" t="s">
        <v>31</v>
      </c>
      <c r="N23" t="s">
        <v>31</v>
      </c>
      <c r="O23" t="s">
        <v>31</v>
      </c>
      <c r="P23" t="s">
        <v>31</v>
      </c>
      <c r="Q23" t="s">
        <v>31</v>
      </c>
      <c r="R23" t="s">
        <v>31</v>
      </c>
      <c r="S23" t="s">
        <v>31</v>
      </c>
      <c r="T23" t="s">
        <v>31</v>
      </c>
      <c r="U23" t="s">
        <v>31</v>
      </c>
      <c r="V23" t="s">
        <v>31</v>
      </c>
      <c r="W23" t="s">
        <v>31</v>
      </c>
      <c r="X23" t="s">
        <v>31</v>
      </c>
    </row>
    <row r="24" spans="2:24" ht="16.5" customHeight="1" x14ac:dyDescent="0.3">
      <c r="B24" s="38" t="s">
        <v>18</v>
      </c>
      <c r="C24" s="38"/>
      <c r="D24" s="35">
        <f>IFERROR(MIN(Vērtējumi[[#All],[Vidējais]]),0)</f>
        <v>0.91</v>
      </c>
      <c r="E24" s="35"/>
      <c r="F24" s="2" t="str">
        <f>IFERROR(HLOOKUP(D24*PunktuKopsumma,VērtējumuTabula,3),"")</f>
        <v>A-</v>
      </c>
      <c r="G24" s="3">
        <f>IFERROR(MIN(Vērtējumi[[#All],[VIDĒJĀ ATZĪME]]),0)</f>
        <v>3.67</v>
      </c>
      <c r="H24" t="s">
        <v>31</v>
      </c>
      <c r="I24" t="s">
        <v>31</v>
      </c>
      <c r="J24" t="s">
        <v>31</v>
      </c>
      <c r="K24" t="s">
        <v>31</v>
      </c>
      <c r="L24" t="s">
        <v>31</v>
      </c>
      <c r="M24" t="s">
        <v>31</v>
      </c>
      <c r="N24" t="s">
        <v>31</v>
      </c>
      <c r="O24" t="s">
        <v>31</v>
      </c>
      <c r="P24" t="s">
        <v>31</v>
      </c>
      <c r="Q24" t="s">
        <v>31</v>
      </c>
      <c r="R24" t="s">
        <v>31</v>
      </c>
      <c r="S24" t="s">
        <v>31</v>
      </c>
      <c r="T24" t="s">
        <v>31</v>
      </c>
      <c r="U24" t="s">
        <v>31</v>
      </c>
      <c r="V24" t="s">
        <v>31</v>
      </c>
      <c r="W24" t="s">
        <v>31</v>
      </c>
      <c r="X24" t="s">
        <v>31</v>
      </c>
    </row>
  </sheetData>
  <mergeCells count="16">
    <mergeCell ref="B20:G20"/>
    <mergeCell ref="B2:G3"/>
    <mergeCell ref="B4:G4"/>
    <mergeCell ref="E8:G8"/>
    <mergeCell ref="E9:G9"/>
    <mergeCell ref="E11:G11"/>
    <mergeCell ref="E12:G12"/>
    <mergeCell ref="B5:G7"/>
    <mergeCell ref="B21:C21"/>
    <mergeCell ref="D21:E21"/>
    <mergeCell ref="D22:E22"/>
    <mergeCell ref="D23:E23"/>
    <mergeCell ref="D24:E24"/>
    <mergeCell ref="B22:C22"/>
    <mergeCell ref="B23:C23"/>
    <mergeCell ref="B24:C24"/>
  </mergeCells>
  <phoneticPr fontId="0" type="noConversion"/>
  <dataValidations xWindow="172" yWindow="488" count="23">
    <dataValidation allowBlank="1" showInputMessage="1" showErrorMessage="1" prompt="Šajā šūnā ievadiet mācību iestādes nosaukumu, izteiksmi procentos, Ltr vērtējumu un vidējo atzīmi ievadiet šūnās no I3 līdz U6, uzdevumu nosaukumus ievadiet šūnās no H8 līdz X8 un punktu kopsummu ievadiet šūnās no H9 līdz X9" sqref="B1" xr:uid="{0CD494D9-E400-4C22-B46B-D6804A8E083D}"/>
    <dataValidation allowBlank="1" showInputMessage="1" showErrorMessage="1" prompt="Šajā šūnā ievadiet skolotāja vārdu, uzvārdu" sqref="B2:G3" xr:uid="{58C74D12-994E-4162-BFB8-7165A7DF41CC}"/>
    <dataValidation allowBlank="1" showInputMessage="1" showErrorMessage="1" prompt="Šajā šūnā ievadiet mācību priekšmeta vai projekta nosaukumu" sqref="B4:G4" xr:uid="{673DA92E-0E02-4BBB-9B45-FB653BA7B809}"/>
    <dataValidation allowBlank="1" showInputMessage="1" showErrorMessage="1" prompt="Šajā šūnā ievadiet gadu, semestri vai ceturksni" sqref="B5:G5" xr:uid="{6E8E0B91-4799-41C4-A294-B49458E38C0C}"/>
    <dataValidation allowBlank="1" showInputMessage="1" showErrorMessage="1" prompt="Šajā rindā ievadiet rezultātu, šūnās no I3 līdz U3" sqref="H3" xr:uid="{5191DEA1-1B80-4639-B673-8002E7943C98}"/>
    <dataValidation allowBlank="1" showInputMessage="1" showErrorMessage="1" prompt="Šajā rindā ievadiet izteiksmi procentos, šūnās no I4 līdz U4" sqref="H4" xr:uid="{43944B48-1536-47B9-A16F-A7AC41041F29}"/>
    <dataValidation allowBlank="1" showInputMessage="1" showErrorMessage="1" prompt="Šajā rindā ievadiet Ltr vērtējumu, šūnās no I5 līdz U5" sqref="H5" xr:uid="{0729B9AB-2440-4768-93C7-2C02FA95FCDB}"/>
    <dataValidation allowBlank="1" showInputMessage="1" showErrorMessage="1" prompt="Šajā rindā ievadiet vidējo atzīmi, šūnās no I6 līdz U6" sqref="H6" xr:uid="{C7304C4A-1978-4E61-AEDA-A078ACF436C4}"/>
    <dataValidation allowBlank="1" showInputMessage="1" showErrorMessage="1" prompt="Šūnā pa labi tiek automātiski aprēķināts uzdevumu un testu kopskaits" sqref="E11" xr:uid="{24BB25A0-336D-4C68-9355-60F9773CA913}"/>
    <dataValidation allowBlank="1" showInputMessage="1" showErrorMessage="1" prompt="Šajā šūnā tiek automātiski aprēķināts uzdevumu un testu kopskaits" sqref="H11" xr:uid="{BAF24822-85E0-442E-BC39-DBB7AE3695F6}"/>
    <dataValidation allowBlank="1" showInputMessage="1" showErrorMessage="1" prompt="Šūnā pa labi tiek automātiski aprēķināts iespējamais punktu kopskaits" sqref="E12" xr:uid="{8363A578-A54D-4DAD-B93F-5473A252D468}"/>
    <dataValidation allowBlank="1" showInputMessage="1" showErrorMessage="1" prompt="Šajā šūnā tiek automātiski aprēķināts iespējamais punktu kopskaits. Sākot no šūnas B14, tabulā ievadiet detalizētu informāciju" sqref="H12" xr:uid="{A4E19BA5-168F-4EF0-B646-31C2785BDA1B}"/>
    <dataValidation allowBlank="1" showInputMessage="1" showErrorMessage="1" prompt="Šajā kolonnā ar šo virsrakstu ievadiet skolēna vārdu" sqref="B14" xr:uid="{DA4B5A04-9C43-4B99-B8F9-C3889AA97DB5}"/>
    <dataValidation allowBlank="1" showInputMessage="1" showErrorMessage="1" prompt="Šajā kolonnā ar šo virsrakstu ievadiet skolēna ID" sqref="C14" xr:uid="{B364916E-D43B-48BC-B8A2-F3AF5D13F7FA}"/>
    <dataValidation allowBlank="1" showInputMessage="1" showErrorMessage="1" prompt="Šajā kolonnā ar šo virsrakstu tiek automātiski aprēķināts vidējais rādītājs" sqref="D14" xr:uid="{D8600198-5DC6-4879-8239-5FC04FCB4F1F}"/>
    <dataValidation allowBlank="1" showInputMessage="1" showErrorMessage="1" prompt="Šajā kolonnā ar šo virsrakstu tiek automātiski aprēķināts rezultāts. Lai piešķirtu papildu kredītpunktus, piešķiriet vairāk punktu par uzdevumu, pārsniedzot norādīto maksimālo punktu skaitu." sqref="E14" xr:uid="{2AA1817F-74EA-4067-B27B-95D6C917BF62}"/>
    <dataValidation allowBlank="1" showInputMessage="1" showErrorMessage="1" prompt="Šajā kolonnā ar šo virsrakstu tiek automātiski aprēķināts Ltr vērtējums" sqref="F14" xr:uid="{42BAD4BA-08BA-4B43-A7DB-FA1F6F5951D4}"/>
    <dataValidation allowBlank="1" showInputMessage="1" showErrorMessage="1" prompt="Šajā kolonnā ar šo virsrakstu tiek automātiski aprēķināta vidējā atzīme" sqref="G14" xr:uid="{ED77C62C-EEC1-48DD-955F-21CFC938AD3F}"/>
    <dataValidation allowBlank="1" showInputMessage="1" showErrorMessage="1" prompt="Izveidojiet skolotāja klases žurnālu atbilstoši punktiem šajā darblapā. Mācību iestādes nosaukumu ievadiet šūnā B1, informāciju par skolēniem ievadiet tabulā Vērtējums un informāciju par skolotāju un mācību priekšmetu ievadiet šūnās B2–B5" sqref="A1" xr:uid="{8B6D4F40-13BD-407C-A193-5DE48B0C9C10}"/>
    <dataValidation allowBlank="1" showInputMessage="1" showErrorMessage="1" prompt="Ievadiet uzdevuma vai testa nosaukumu šūnās pa labi, no šūnas H8 līdz šūnai X8. Ievadiet tos pašus uzdevumu vai testu nosaukumus kā kolonnu virsrakstus tabulā, sākot ar šūnu B14, kolonnās no H līdz X." sqref="E8:G8" xr:uid="{9118142A-4C93-41D2-A39E-06263D43C238}"/>
    <dataValidation allowBlank="1" showInputMessage="1" showErrorMessage="1" prompt="Šajā rindā ievadiet iespējamo punktu kopskaitu, no šūnas H9 līdz šūnai X9. Šūnā H11 tiek automātiski aprēķināts uzdevumu un testu kopskaits, bet iespējamais punktu kopskaits — šūnā H12" sqref="E9:G9" xr:uid="{0986D139-FBA5-4027-9C32-8335FC47604C}"/>
    <dataValidation allowBlank="1" showInputMessage="1" showErrorMessage="1" prompt="Pielāgojiet kolonnu virsrakstus ar uzdevumu vai testa nosaukumiem, kas ievadīti šūnās no H8 līdz X8, un detalizētu informāciju šajā kolonnā ar šo virsrakstu." sqref="H14:X14" xr:uid="{3D2E48A2-3458-4BA7-BBC7-31022F211EB6}"/>
    <dataValidation allowBlank="1" showInputMessage="1" showErrorMessage="1" prompt="Šajā kolonnā ar šo virsrakstu ir mācību priekšmeta kopsavilkuma nosaukumi, no šūnas B22 līdz šūnai B24" sqref="B21:C21" xr:uid="{6E3404F4-EBB1-4787-8F72-8E34A5E06EDA}"/>
  </dataValidations>
  <printOptions horizontalCentered="1"/>
  <pageMargins left="0.4" right="0.4" top="0.4" bottom="0.4" header="0.3" footer="0.3"/>
  <pageSetup paperSize="9" fitToHeight="0" orientation="landscape" r:id="rId1"/>
  <headerFooter alignWithMargins="0"/>
  <ignoredErrors>
    <ignoredError sqref="D15:D19 E15:E19" emptyCellReference="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E93E1411-0BA4-47C2-8B14-484FA6C10D62}">
  <ds:schemaRefs>
    <ds:schemaRef ds:uri="http://schemas.microsoft.com/sharepoint/v3/contenttype/forms"/>
  </ds:schemaRefs>
</ds:datastoreItem>
</file>

<file path=customXml/itemProps2.xml><?xml version="1.0" encoding="utf-8"?>
<ds:datastoreItem xmlns:ds="http://schemas.openxmlformats.org/officeDocument/2006/customXml" ds:itemID="{BFCBEB5C-FDDA-48BB-8081-C9EBB67CE9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67FE6B-9731-4CCB-A146-E7AE711D8176}">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2</vt:i4>
      </vt:variant>
      <vt:variant>
        <vt:lpstr>Diapazoni ar nosaukumiem</vt:lpstr>
      </vt:variant>
      <vt:variant>
        <vt:i4>7</vt:i4>
      </vt:variant>
    </vt:vector>
  </HeadingPairs>
  <TitlesOfParts>
    <vt:vector size="9" baseType="lpstr">
      <vt:lpstr>KĀ IZMANTOT ŠO DARBGRĀMATU</vt:lpstr>
      <vt:lpstr>KLASES ŽURNĀLS</vt:lpstr>
      <vt:lpstr>PunktuKopsumma</vt:lpstr>
      <vt:lpstr>RowTitleRegion1..U6</vt:lpstr>
      <vt:lpstr>RowTitleRegion2..X9</vt:lpstr>
      <vt:lpstr>RowTitleRegion3..H12</vt:lpstr>
      <vt:lpstr>TitleRegion1..G24.1</vt:lpstr>
      <vt:lpstr>VērtējumuTabula</vt:lpstr>
      <vt:lpstr>Virsraksts_1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2018-12-01T19:02:17Z</dcterms:created>
  <dcterms:modified xsi:type="dcterms:W3CDTF">2019-01-25T11:15:11Z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