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11"/>
  <workbookPr filterPrivacy="1" codeName="ThisWorkbook"/>
  <xr:revisionPtr revIDLastSave="0" documentId="13_ncr:1_{D7925FB3-EF20-4D87-A9C6-7AC95FA67594}" xr6:coauthVersionLast="43" xr6:coauthVersionMax="43" xr10:uidLastSave="{00000000-0000-0000-0000-000000000000}"/>
  <bookViews>
    <workbookView xWindow="-120" yWindow="-120" windowWidth="28920" windowHeight="16110" xr2:uid="{00000000-000D-0000-FFFF-FFFF00000000}"/>
  </bookViews>
  <sheets>
    <sheet name="סיכום תקציב" sheetId="1" r:id="rId1"/>
    <sheet name="פרטי תקציב" sheetId="3" r:id="rId2"/>
  </sheets>
  <definedNames>
    <definedName name="תקציב_כולל_לחתונה">'סיכום תקציב'!$C$3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8" i="1" l="1"/>
  <c r="D44" i="3" l="1"/>
  <c r="C16" i="1" l="1"/>
  <c r="D12" i="1"/>
  <c r="D80" i="3" l="1"/>
  <c r="F15" i="1" s="1"/>
  <c r="D72" i="3"/>
  <c r="F14" i="1" s="1"/>
  <c r="D67" i="3"/>
  <c r="F13" i="1" s="1"/>
  <c r="D56" i="3"/>
  <c r="F12" i="1" s="1"/>
  <c r="D50" i="3"/>
  <c r="F11" i="1" s="1"/>
  <c r="F10" i="1"/>
  <c r="D37" i="3"/>
  <c r="F9" i="1" s="1"/>
  <c r="D29" i="3"/>
  <c r="F8" i="1" s="1"/>
  <c r="D17" i="3"/>
  <c r="F7" i="1" s="1"/>
  <c r="D8" i="3"/>
  <c r="F6" i="1" s="1"/>
  <c r="C80" i="3"/>
  <c r="E15" i="1" s="1"/>
  <c r="C72" i="3"/>
  <c r="E14" i="1" s="1"/>
  <c r="C67" i="3"/>
  <c r="E13" i="1" s="1"/>
  <c r="C56" i="3"/>
  <c r="E12" i="1" s="1"/>
  <c r="C50" i="3"/>
  <c r="E11" i="1" s="1"/>
  <c r="C44" i="3"/>
  <c r="E10" i="1" s="1"/>
  <c r="C37" i="3"/>
  <c r="E9" i="1" s="1"/>
  <c r="C29" i="3"/>
  <c r="E8" i="1" s="1"/>
  <c r="C17" i="3"/>
  <c r="E7" i="1" s="1"/>
  <c r="C8" i="3"/>
  <c r="E6" i="1" s="1"/>
  <c r="E16" i="1" l="1"/>
  <c r="F16" i="1"/>
  <c r="D6" i="1"/>
  <c r="D7" i="1"/>
  <c r="D8" i="1"/>
  <c r="D9" i="1"/>
  <c r="D10" i="1"/>
  <c r="D11" i="1"/>
  <c r="D13" i="1"/>
  <c r="D14" i="1"/>
  <c r="D15" i="1"/>
  <c r="C26" i="1"/>
  <c r="D16" i="1" l="1"/>
  <c r="C28" i="1"/>
</calcChain>
</file>

<file path=xl/sharedStrings.xml><?xml version="1.0" encoding="utf-8"?>
<sst xmlns="http://schemas.openxmlformats.org/spreadsheetml/2006/main" count="118" uniqueCount="69">
  <si>
    <t>תקציב כולל לחתונה</t>
  </si>
  <si>
    <t>הוצאות</t>
  </si>
  <si>
    <t>קבלת פנים</t>
  </si>
  <si>
    <t>לבוש</t>
  </si>
  <si>
    <t>פרחים וקישוטים</t>
  </si>
  <si>
    <t>מוסיקה</t>
  </si>
  <si>
    <t>תמונות ווידאו</t>
  </si>
  <si>
    <t>מתנות</t>
  </si>
  <si>
    <t>טקס</t>
  </si>
  <si>
    <t>נייר מכתבים</t>
  </si>
  <si>
    <t>טבעות נישואין</t>
  </si>
  <si>
    <t>תחבורה</t>
  </si>
  <si>
    <t>תרומות</t>
  </si>
  <si>
    <t>מקור מימון</t>
  </si>
  <si>
    <t>חסכונות</t>
  </si>
  <si>
    <t>האם והאב של בן/בת זוג 1</t>
  </si>
  <si>
    <t>הסבים והסבתות של בן/בת זוג 1</t>
  </si>
  <si>
    <t>האם והאב של בן/בת זוג 2</t>
  </si>
  <si>
    <t>הסבים והסבתות של בן/בת זוג 2</t>
  </si>
  <si>
    <t>תרומות אחרות</t>
  </si>
  <si>
    <t>% 
הקצאה</t>
  </si>
  <si>
    <t>תרומה</t>
  </si>
  <si>
    <t>תקציב מוקצה</t>
  </si>
  <si>
    <t>עלויות 
משוערות</t>
  </si>
  <si>
    <t xml:space="preserve"> </t>
  </si>
  <si>
    <t>אולם והשכרות</t>
  </si>
  <si>
    <t>מזון ושירות</t>
  </si>
  <si>
    <t>משקאות</t>
  </si>
  <si>
    <t>עוגה</t>
  </si>
  <si>
    <t>תשלומים שונים</t>
  </si>
  <si>
    <t>טוקסידו, חליפה ו/או שמלות</t>
  </si>
  <si>
    <t>שינויים</t>
  </si>
  <si>
    <t>הינומה</t>
  </si>
  <si>
    <t>אביזרים</t>
  </si>
  <si>
    <t>שיער ואיפור</t>
  </si>
  <si>
    <t>סידור פרחים לטקס</t>
  </si>
  <si>
    <t>ניצנים וסלסלה של נערת פרחים</t>
  </si>
  <si>
    <t>כרית טבעות</t>
  </si>
  <si>
    <t>זרים</t>
  </si>
  <si>
    <t>פרחים לדש החולצה</t>
  </si>
  <si>
    <t>צמידי פרחים</t>
  </si>
  <si>
    <t>קישוטים בקבלת הפנים</t>
  </si>
  <si>
    <t>תאורה</t>
  </si>
  <si>
    <t>מוסיקאים לטקס</t>
  </si>
  <si>
    <t>מוסיקאים לשעת הקוקטייל</t>
  </si>
  <si>
    <t>להקה לקבלת הפנים, די-ג'יי או בידור</t>
  </si>
  <si>
    <t>מערכת סאונד או השכרה של רחבת ריקודים</t>
  </si>
  <si>
    <t>צילום</t>
  </si>
  <si>
    <t>צילום וידאו</t>
  </si>
  <si>
    <t>הדפסים ואלבומים נוספים</t>
  </si>
  <si>
    <t>מתנות לקבלת הפנים</t>
  </si>
  <si>
    <t>מתנות למסיבה</t>
  </si>
  <si>
    <t>תשלום למקום</t>
  </si>
  <si>
    <t>תשלום לרב</t>
  </si>
  <si>
    <t>כרטיסי 'שריינו את התאריך'</t>
  </si>
  <si>
    <t>הזמנות ואישורי הגעה</t>
  </si>
  <si>
    <t>תוכניות</t>
  </si>
  <si>
    <t>כרטיסי שולחנות וסידור ישיבה</t>
  </si>
  <si>
    <t>כרטיסי תפריטים</t>
  </si>
  <si>
    <t>כרטיסי תודה</t>
  </si>
  <si>
    <t>דמי דואר</t>
  </si>
  <si>
    <t>אביזרים לטבעות</t>
  </si>
  <si>
    <t>השכרת רכב ראשי</t>
  </si>
  <si>
    <t>השכרת רכב</t>
  </si>
  <si>
    <t>הסעה לאורחים מחוץ לעיר</t>
  </si>
  <si>
    <t>שירות חניה</t>
  </si>
  <si>
    <t>עלויות משוערות</t>
  </si>
  <si>
    <t>עלויות בפועל</t>
  </si>
  <si>
    <t>סה"כ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</si>
</sst>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5" formatCode="&quot;₪&quot;\ #,##0;&quot;₪&quot;\ \-#,##0"/>
    <numFmt numFmtId="42" formatCode="_ &quot;₪&quot;\ * #,##0_ ;_ &quot;₪&quot;\ * \-#,##0_ ;_ &quot;₪&quot;\ * &quot;-&quot;_ ;_ @_ "/>
    <numFmt numFmtId="44" formatCode="_ &quot;₪&quot;\ * #,##0.00_ ;_ &quot;₪&quot;\ * \-#,##0.00_ ;_ &quot;₪&quot;\ * &quot;-&quot;??_ ;_ @_ "/>
    <numFmt numFmtId="164" formatCode="_(* #,##0_);_(* \(#,##0\);_(* &quot;-&quot;_);_(@_)"/>
    <numFmt numFmtId="165" formatCode="_(* #,##0.00_);_(* \(#,##0.00\);_(* &quot;-&quot;??_);_(@_)"/>
    <numFmt numFmtId="166" formatCode="&quot;₪&quot;\ #,##0"/>
    <numFmt numFmtId="167" formatCode="&quot;₪&quot;\ #,##0.00"/>
  </numFmts>
  <fonts count="27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rgb="FF006100"/>
      <name val="Tahoma"/>
      <family val="2"/>
    </font>
    <font>
      <sz val="11"/>
      <color rgb="FF9C0006"/>
      <name val="Tahoma"/>
      <family val="2"/>
    </font>
    <font>
      <sz val="18"/>
      <color theme="3"/>
      <name val="Tahoma"/>
      <family val="2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b/>
      <sz val="11"/>
      <color theme="0"/>
      <name val="Tahoma"/>
      <family val="2"/>
    </font>
    <font>
      <b/>
      <sz val="11"/>
      <color theme="1"/>
      <name val="Tahoma"/>
      <family val="2"/>
    </font>
    <font>
      <sz val="11"/>
      <color theme="0"/>
      <name val="Tahoma"/>
      <family val="2"/>
    </font>
    <font>
      <i/>
      <sz val="11"/>
      <color rgb="FF7F7F7F"/>
      <name val="Tahoma"/>
      <family val="2"/>
    </font>
    <font>
      <sz val="11"/>
      <color rgb="FFFF0000"/>
      <name val="Tahoma"/>
      <family val="2"/>
    </font>
    <font>
      <b/>
      <sz val="11"/>
      <color rgb="FFFA7D00"/>
      <name val="Tahoma"/>
      <family val="2"/>
    </font>
    <font>
      <sz val="11"/>
      <color rgb="FF3F3F76"/>
      <name val="Tahoma"/>
      <family val="2"/>
    </font>
    <font>
      <b/>
      <sz val="11"/>
      <color rgb="FF3F3F3F"/>
      <name val="Tahoma"/>
      <family val="2"/>
    </font>
    <font>
      <sz val="11"/>
      <color rgb="FF9C5700"/>
      <name val="Tahoma"/>
      <family val="2"/>
    </font>
    <font>
      <sz val="11"/>
      <color rgb="FFFA7D00"/>
      <name val="Tahoma"/>
      <family val="2"/>
    </font>
    <font>
      <b/>
      <sz val="11"/>
      <color theme="1" tint="0.14999847407452621"/>
      <name val="Tahoma"/>
      <family val="2"/>
    </font>
    <font>
      <sz val="10"/>
      <color theme="1"/>
      <name val="Tahoma"/>
      <family val="2"/>
    </font>
    <font>
      <sz val="12"/>
      <color theme="0"/>
      <name val="Tahoma"/>
      <family val="2"/>
    </font>
    <font>
      <sz val="11"/>
      <color theme="1" tint="0.24994659260841701"/>
      <name val="Tahoma"/>
      <family val="2"/>
    </font>
    <font>
      <b/>
      <sz val="11"/>
      <color theme="1" tint="0.24994659260841701"/>
      <name val="Tahoma"/>
      <family val="2"/>
    </font>
    <font>
      <b/>
      <sz val="14"/>
      <color theme="1" tint="0.14999847407452621"/>
      <name val="Tahoma"/>
      <family val="2"/>
    </font>
    <font>
      <sz val="11"/>
      <color theme="1" tint="0.249977111117893"/>
      <name val="Tahoma"/>
      <family val="2"/>
    </font>
    <font>
      <b/>
      <sz val="11"/>
      <color theme="1" tint="0.249977111117893"/>
      <name val="Tahoma"/>
      <family val="2"/>
    </font>
    <font>
      <sz val="12"/>
      <color theme="1"/>
      <name val="Tahoma"/>
      <family val="2"/>
    </font>
  </fonts>
  <fills count="3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theme="8" tint="-0.24994659260841701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/>
      <top style="thin">
        <color theme="8" tint="-0.2499465926084170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readingOrder="2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7" fillId="0" borderId="0" applyNumberFormat="0" applyFill="0" applyBorder="0" applyAlignment="0" applyProtection="0"/>
    <xf numFmtId="0" fontId="2" fillId="6" borderId="0" applyNumberFormat="0" applyBorder="0" applyAlignment="0" applyProtection="0"/>
    <xf numFmtId="0" fontId="3" fillId="7" borderId="0" applyNumberFormat="0" applyBorder="0" applyAlignment="0" applyProtection="0"/>
    <xf numFmtId="0" fontId="16" fillId="8" borderId="0" applyNumberFormat="0" applyBorder="0" applyAlignment="0" applyProtection="0"/>
    <xf numFmtId="0" fontId="14" fillId="9" borderId="7" applyNumberFormat="0" applyAlignment="0" applyProtection="0"/>
    <xf numFmtId="0" fontId="15" fillId="10" borderId="8" applyNumberFormat="0" applyAlignment="0" applyProtection="0"/>
    <xf numFmtId="0" fontId="13" fillId="10" borderId="7" applyNumberFormat="0" applyAlignment="0" applyProtection="0"/>
    <xf numFmtId="0" fontId="17" fillId="0" borderId="9" applyNumberFormat="0" applyFill="0" applyAlignment="0" applyProtection="0"/>
    <xf numFmtId="0" fontId="8" fillId="11" borderId="10" applyNumberFormat="0" applyAlignment="0" applyProtection="0"/>
    <xf numFmtId="0" fontId="12" fillId="0" borderId="0" applyNumberFormat="0" applyFill="0" applyBorder="0" applyAlignment="0" applyProtection="0"/>
    <xf numFmtId="0" fontId="1" fillId="12" borderId="11" applyNumberFormat="0" applyFont="0" applyAlignment="0" applyProtection="0"/>
    <xf numFmtId="0" fontId="11" fillId="0" borderId="0" applyNumberFormat="0" applyFill="0" applyBorder="0" applyAlignment="0" applyProtection="0"/>
    <xf numFmtId="0" fontId="9" fillId="0" borderId="12" applyNumberFormat="0" applyFill="0" applyAlignment="0" applyProtection="0"/>
    <xf numFmtId="0" fontId="1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43">
    <xf numFmtId="0" fontId="0" fillId="0" borderId="0" xfId="0">
      <alignment readingOrder="2"/>
    </xf>
    <xf numFmtId="0" fontId="0" fillId="0" borderId="0" xfId="0" applyFont="1" applyAlignment="1">
      <alignment horizontal="right" vertical="center" readingOrder="2"/>
    </xf>
    <xf numFmtId="0" fontId="10" fillId="2" borderId="0" xfId="0" applyFont="1" applyFill="1" applyAlignment="1">
      <alignment horizontal="center" vertical="center" readingOrder="2"/>
    </xf>
    <xf numFmtId="0" fontId="19" fillId="0" borderId="0" xfId="0" applyFont="1" applyAlignment="1">
      <alignment horizontal="center" vertical="center" wrapText="1" readingOrder="2"/>
    </xf>
    <xf numFmtId="0" fontId="20" fillId="4" borderId="0" xfId="0" applyFont="1" applyFill="1" applyBorder="1" applyAlignment="1">
      <alignment horizontal="right" vertical="center" wrapText="1" indent="1" readingOrder="2"/>
    </xf>
    <xf numFmtId="0" fontId="10" fillId="4" borderId="0" xfId="0" applyFont="1" applyFill="1" applyBorder="1" applyAlignment="1">
      <alignment horizontal="center" vertical="center" wrapText="1" readingOrder="2"/>
    </xf>
    <xf numFmtId="0" fontId="10" fillId="4" borderId="0" xfId="0" applyNumberFormat="1" applyFont="1" applyFill="1" applyBorder="1" applyAlignment="1">
      <alignment horizontal="center" vertical="center" wrapText="1" readingOrder="2"/>
    </xf>
    <xf numFmtId="0" fontId="21" fillId="5" borderId="3" xfId="0" applyFont="1" applyFill="1" applyBorder="1" applyAlignment="1">
      <alignment horizontal="right" vertical="center" indent="1" readingOrder="2"/>
    </xf>
    <xf numFmtId="9" fontId="21" fillId="5" borderId="3" xfId="0" applyNumberFormat="1" applyFont="1" applyFill="1" applyBorder="1" applyAlignment="1">
      <alignment horizontal="center" vertical="center" readingOrder="2"/>
    </xf>
    <xf numFmtId="0" fontId="21" fillId="0" borderId="0" xfId="0" applyFont="1" applyBorder="1" applyAlignment="1">
      <alignment horizontal="right" vertical="center" indent="1" readingOrder="2"/>
    </xf>
    <xf numFmtId="9" fontId="21" fillId="0" borderId="0" xfId="0" applyNumberFormat="1" applyFont="1" applyBorder="1" applyAlignment="1">
      <alignment horizontal="center" vertical="center" readingOrder="2"/>
    </xf>
    <xf numFmtId="0" fontId="21" fillId="5" borderId="0" xfId="0" applyFont="1" applyFill="1" applyBorder="1" applyAlignment="1">
      <alignment horizontal="right" vertical="center" indent="1" readingOrder="2"/>
    </xf>
    <xf numFmtId="9" fontId="21" fillId="5" borderId="0" xfId="0" applyNumberFormat="1" applyFont="1" applyFill="1" applyBorder="1" applyAlignment="1">
      <alignment horizontal="center" vertical="center" readingOrder="2"/>
    </xf>
    <xf numFmtId="0" fontId="22" fillId="0" borderId="2" xfId="0" applyFont="1" applyBorder="1" applyAlignment="1">
      <alignment horizontal="right" vertical="center" indent="1" readingOrder="2"/>
    </xf>
    <xf numFmtId="9" fontId="22" fillId="0" borderId="2" xfId="0" applyNumberFormat="1" applyFont="1" applyBorder="1" applyAlignment="1">
      <alignment horizontal="center" vertical="center" readingOrder="2"/>
    </xf>
    <xf numFmtId="0" fontId="23" fillId="0" borderId="0" xfId="0" applyFont="1" applyAlignment="1">
      <alignment horizontal="right" vertical="center" readingOrder="2"/>
    </xf>
    <xf numFmtId="0" fontId="20" fillId="2" borderId="1" xfId="0" applyFont="1" applyFill="1" applyBorder="1" applyAlignment="1">
      <alignment horizontal="right" vertical="center" indent="1" readingOrder="2"/>
    </xf>
    <xf numFmtId="0" fontId="10" fillId="2" borderId="1" xfId="0" applyFont="1" applyFill="1" applyBorder="1" applyAlignment="1">
      <alignment horizontal="right" vertical="center" indent="1" readingOrder="2"/>
    </xf>
    <xf numFmtId="0" fontId="23" fillId="2" borderId="1" xfId="0" applyFont="1" applyFill="1" applyBorder="1" applyAlignment="1">
      <alignment horizontal="right" vertical="center" readingOrder="2"/>
    </xf>
    <xf numFmtId="0" fontId="24" fillId="0" borderId="0" xfId="0" applyFont="1" applyAlignment="1">
      <alignment horizontal="right" vertical="center" indent="1" readingOrder="2"/>
    </xf>
    <xf numFmtId="0" fontId="0" fillId="0" borderId="0" xfId="0" applyFont="1" applyAlignment="1">
      <alignment horizontal="right" vertical="center" indent="1" readingOrder="2"/>
    </xf>
    <xf numFmtId="0" fontId="0" fillId="0" borderId="0" xfId="0" applyNumberFormat="1" applyFont="1" applyAlignment="1">
      <alignment horizontal="center" vertical="center" readingOrder="2"/>
    </xf>
    <xf numFmtId="0" fontId="0" fillId="0" borderId="0" xfId="0" applyFont="1" applyAlignment="1">
      <alignment horizontal="center" vertical="center" readingOrder="2"/>
    </xf>
    <xf numFmtId="0" fontId="26" fillId="0" borderId="0" xfId="0" applyFont="1" applyFill="1" applyBorder="1" applyAlignment="1">
      <alignment horizontal="right" vertical="center" indent="1" readingOrder="2"/>
    </xf>
    <xf numFmtId="0" fontId="0" fillId="0" borderId="0" xfId="0" applyNumberFormat="1" applyFont="1" applyFill="1" applyBorder="1" applyAlignment="1">
      <alignment horizontal="center" vertical="center" readingOrder="2"/>
    </xf>
    <xf numFmtId="0" fontId="0" fillId="0" borderId="0" xfId="0" applyFont="1" applyFill="1" applyBorder="1" applyAlignment="1">
      <alignment horizontal="right" vertical="center" indent="1" readingOrder="2"/>
    </xf>
    <xf numFmtId="0" fontId="26" fillId="0" borderId="0" xfId="0" applyFont="1" applyAlignment="1">
      <alignment horizontal="right" vertical="center" indent="1" readingOrder="2"/>
    </xf>
    <xf numFmtId="166" fontId="18" fillId="3" borderId="0" xfId="0" applyNumberFormat="1" applyFont="1" applyFill="1" applyAlignment="1">
      <alignment horizontal="center" vertical="center" readingOrder="1"/>
    </xf>
    <xf numFmtId="5" fontId="21" fillId="5" borderId="3" xfId="0" applyNumberFormat="1" applyFont="1" applyFill="1" applyBorder="1" applyAlignment="1">
      <alignment horizontal="center" vertical="center" readingOrder="1"/>
    </xf>
    <xf numFmtId="5" fontId="21" fillId="0" borderId="0" xfId="0" applyNumberFormat="1" applyFont="1" applyBorder="1" applyAlignment="1">
      <alignment horizontal="center" vertical="center" readingOrder="1"/>
    </xf>
    <xf numFmtId="5" fontId="21" fillId="5" borderId="0" xfId="0" applyNumberFormat="1" applyFont="1" applyFill="1" applyBorder="1" applyAlignment="1">
      <alignment horizontal="center" vertical="center" readingOrder="1"/>
    </xf>
    <xf numFmtId="5" fontId="22" fillId="0" borderId="2" xfId="0" applyNumberFormat="1" applyFont="1" applyBorder="1" applyAlignment="1">
      <alignment horizontal="center" vertical="center" readingOrder="1"/>
    </xf>
    <xf numFmtId="166" fontId="24" fillId="0" borderId="0" xfId="0" applyNumberFormat="1" applyFont="1" applyAlignment="1">
      <alignment horizontal="center" vertical="center" readingOrder="1"/>
    </xf>
    <xf numFmtId="166" fontId="25" fillId="3" borderId="0" xfId="0" applyNumberFormat="1" applyFont="1" applyFill="1" applyAlignment="1">
      <alignment horizontal="center" vertical="center" readingOrder="1"/>
    </xf>
    <xf numFmtId="167" fontId="0" fillId="0" borderId="0" xfId="0" applyNumberFormat="1" applyFont="1" applyFill="1" applyBorder="1" applyAlignment="1">
      <alignment horizontal="center" vertical="center" readingOrder="1"/>
    </xf>
    <xf numFmtId="167" fontId="0" fillId="0" borderId="0" xfId="0" applyNumberFormat="1" applyFont="1" applyAlignment="1">
      <alignment horizontal="center" vertical="center" readingOrder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indent="1"/>
    </xf>
    <xf numFmtId="0" fontId="0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0" fillId="0" borderId="0" xfId="0" applyFont="1" applyAlignment="1">
      <alignment horizontal="right" readingOrder="2"/>
    </xf>
  </cellXfs>
  <cellStyles count="47">
    <cellStyle name="20% - הדגשה1" xfId="24" builtinId="30" customBuiltin="1"/>
    <cellStyle name="20% - הדגשה2" xfId="28" builtinId="34" customBuiltin="1"/>
    <cellStyle name="20% - הדגשה3" xfId="32" builtinId="38" customBuiltin="1"/>
    <cellStyle name="20% - הדגשה4" xfId="36" builtinId="42" customBuiltin="1"/>
    <cellStyle name="20% - הדגשה5" xfId="40" builtinId="46" customBuiltin="1"/>
    <cellStyle name="20% - הדגשה6" xfId="44" builtinId="50" customBuiltin="1"/>
    <cellStyle name="40% - הדגשה1" xfId="25" builtinId="31" customBuiltin="1"/>
    <cellStyle name="40% - הדגשה2" xfId="29" builtinId="35" customBuiltin="1"/>
    <cellStyle name="40% - הדגשה3" xfId="33" builtinId="39" customBuiltin="1"/>
    <cellStyle name="40% - הדגשה4" xfId="37" builtinId="43" customBuiltin="1"/>
    <cellStyle name="40% - הדגשה5" xfId="41" builtinId="47" customBuiltin="1"/>
    <cellStyle name="40% - הדגשה6" xfId="45" builtinId="51" customBuiltin="1"/>
    <cellStyle name="60% - הדגשה1" xfId="26" builtinId="32" customBuiltin="1"/>
    <cellStyle name="60% - הדגשה2" xfId="30" builtinId="36" customBuiltin="1"/>
    <cellStyle name="60% - הדגשה3" xfId="34" builtinId="40" customBuiltin="1"/>
    <cellStyle name="60% - הדגשה4" xfId="38" builtinId="44" customBuiltin="1"/>
    <cellStyle name="60% - הדגשה5" xfId="42" builtinId="48" customBuiltin="1"/>
    <cellStyle name="60% - הדגשה6" xfId="46" builtinId="52" customBuiltin="1"/>
    <cellStyle name="Comma" xfId="1" builtinId="3" customBuiltin="1"/>
    <cellStyle name="Currency" xfId="3" builtinId="4" customBuiltin="1"/>
    <cellStyle name="Normal" xfId="0" builtinId="0" customBuiltin="1"/>
    <cellStyle name="Percent" xfId="5" builtinId="5" customBuiltin="1"/>
    <cellStyle name="הדגשה1" xfId="23" builtinId="29" customBuiltin="1"/>
    <cellStyle name="הדגשה2" xfId="27" builtinId="33" customBuiltin="1"/>
    <cellStyle name="הדגשה3" xfId="31" builtinId="37" customBuiltin="1"/>
    <cellStyle name="הדגשה4" xfId="35" builtinId="41" customBuiltin="1"/>
    <cellStyle name="הדגשה5" xfId="39" builtinId="45" customBuiltin="1"/>
    <cellStyle name="הדגשה6" xfId="43" builtinId="49" customBuiltin="1"/>
    <cellStyle name="הערה" xfId="20" builtinId="10" customBuiltin="1"/>
    <cellStyle name="חישוב" xfId="16" builtinId="22" customBuiltin="1"/>
    <cellStyle name="טוב" xfId="11" builtinId="26" customBuiltin="1"/>
    <cellStyle name="טקסט אזהרה" xfId="19" builtinId="11" customBuiltin="1"/>
    <cellStyle name="טקסט הסברי" xfId="21" builtinId="53" customBuiltin="1"/>
    <cellStyle name="כותרת" xfId="6" builtinId="15" customBuiltin="1"/>
    <cellStyle name="כותרת 1" xfId="7" builtinId="16" customBuiltin="1"/>
    <cellStyle name="כותרת 2" xfId="8" builtinId="17" customBuiltin="1"/>
    <cellStyle name="כותרת 3" xfId="9" builtinId="18" customBuiltin="1"/>
    <cellStyle name="כותרת 4" xfId="10" builtinId="19" customBuiltin="1"/>
    <cellStyle name="מטבע [0]" xfId="4" builtinId="7" customBuiltin="1"/>
    <cellStyle name="ניטראלי" xfId="13" builtinId="28" customBuiltin="1"/>
    <cellStyle name="סה&quot;כ" xfId="22" builtinId="25" customBuiltin="1"/>
    <cellStyle name="פלט" xfId="15" builtinId="21" customBuiltin="1"/>
    <cellStyle name="פסיק [0]" xfId="2" builtinId="6" customBuiltin="1"/>
    <cellStyle name="קלט" xfId="14" builtinId="20" customBuiltin="1"/>
    <cellStyle name="רע" xfId="12" builtinId="27" customBuiltin="1"/>
    <cellStyle name="תא מסומן" xfId="18" builtinId="23" customBuiltin="1"/>
    <cellStyle name="תא מקושר" xfId="17" builtinId="24" customBuiltin="1"/>
  </cellStyles>
  <dxfs count="10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7" formatCode="&quot;₪&quot;\ #,##0.00"/>
      <alignment horizontal="center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7" formatCode="&quot;₪&quot;\ #,##0.00"/>
      <alignment horizontal="center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7" formatCode="&quot;₪&quot;\ #,##0.00"/>
      <alignment horizontal="center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7" formatCode="&quot;₪&quot;\ #,##0.00"/>
      <alignment horizontal="center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right" vertical="center" textRotation="0" wrapText="0" 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right" vertical="center" textRotation="0" wrapText="0" indent="1" justifyLastLine="0" shrinkToFit="0" readingOrder="2"/>
    </dxf>
    <dxf>
      <font>
        <strike val="0"/>
        <outline val="0"/>
        <shadow val="0"/>
        <u val="none"/>
        <vertAlign val="baseline"/>
        <color theme="1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color theme="1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color theme="1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7" formatCode="&quot;₪&quot;\ #,##0.00"/>
      <alignment horizontal="center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7" formatCode="&quot;₪&quot;\ #,##0.00"/>
      <alignment horizontal="center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7" formatCode="&quot;₪&quot;\ #,##0.00"/>
      <alignment horizontal="center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7" formatCode="&quot;₪&quot;\ #,##0.00"/>
      <alignment horizontal="center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right" vertical="center" textRotation="0" wrapText="0" 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right" vertical="center" textRotation="0" wrapText="0" indent="1" justifyLastLine="0" shrinkToFit="0" readingOrder="2"/>
    </dxf>
    <dxf>
      <font>
        <strike val="0"/>
        <outline val="0"/>
        <shadow val="0"/>
        <u val="none"/>
        <vertAlign val="baseline"/>
        <color theme="1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color theme="1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color theme="1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7" formatCode="&quot;₪&quot;\ #,##0.00"/>
      <alignment horizontal="center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7" formatCode="&quot;₪&quot;\ #,##0.00"/>
      <alignment horizontal="center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7" formatCode="&quot;₪&quot;\ #,##0.00"/>
      <alignment horizontal="center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7" formatCode="&quot;₪&quot;\ #,##0.00"/>
      <alignment horizontal="center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right" vertical="center" textRotation="0" wrapText="0" 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right" vertical="center" textRotation="0" wrapText="0" indent="1" justifyLastLine="0" shrinkToFit="0" readingOrder="2"/>
    </dxf>
    <dxf>
      <font>
        <strike val="0"/>
        <outline val="0"/>
        <shadow val="0"/>
        <u val="none"/>
        <vertAlign val="baseline"/>
        <color theme="1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color theme="1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color theme="1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7" formatCode="&quot;₪&quot;\ #,##0.00"/>
      <alignment horizontal="center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7" formatCode="&quot;₪&quot;\ #,##0.00"/>
      <alignment horizontal="center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7" formatCode="&quot;₪&quot;\ #,##0.00"/>
      <alignment horizontal="center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7" formatCode="&quot;₪&quot;\ #,##0.00"/>
      <alignment horizontal="center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right" vertical="center" textRotation="0" wrapText="0" 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right" vertical="center" textRotation="0" wrapText="0" indent="1" justifyLastLine="0" shrinkToFit="0" readingOrder="2"/>
    </dxf>
    <dxf>
      <font>
        <strike val="0"/>
        <outline val="0"/>
        <shadow val="0"/>
        <u val="none"/>
        <vertAlign val="baseline"/>
        <color theme="1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color theme="1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color theme="1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7" formatCode="&quot;₪&quot;\ #,##0.00"/>
      <alignment horizontal="center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7" formatCode="&quot;₪&quot;\ #,##0.00"/>
      <alignment horizontal="center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7" formatCode="&quot;₪&quot;\ #,##0.00"/>
      <alignment horizontal="center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7" formatCode="&quot;₪&quot;\ #,##0.00"/>
      <alignment horizontal="center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right" vertical="center" textRotation="0" wrapText="0" 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right" vertical="center" textRotation="0" wrapText="0" indent="1" justifyLastLine="0" shrinkToFit="0" readingOrder="2"/>
    </dxf>
    <dxf>
      <font>
        <strike val="0"/>
        <outline val="0"/>
        <shadow val="0"/>
        <u val="none"/>
        <vertAlign val="baseline"/>
        <color theme="1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color theme="1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color theme="1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7" formatCode="&quot;₪&quot;\ #,##0.00"/>
      <alignment horizontal="center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7" formatCode="&quot;₪&quot;\ #,##0.00"/>
      <alignment horizontal="center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7" formatCode="&quot;₪&quot;\ #,##0.00"/>
      <alignment horizontal="center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7" formatCode="&quot;₪&quot;\ #,##0.00"/>
      <alignment horizontal="center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right" vertical="center" textRotation="0" wrapText="0" 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right" vertical="center" textRotation="0" wrapText="0" indent="1" justifyLastLine="0" shrinkToFit="0" readingOrder="2"/>
    </dxf>
    <dxf>
      <font>
        <strike val="0"/>
        <outline val="0"/>
        <shadow val="0"/>
        <u val="none"/>
        <vertAlign val="baseline"/>
        <color theme="1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color theme="1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color theme="1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7" formatCode="&quot;₪&quot;\ #,##0.00"/>
      <alignment horizontal="center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7" formatCode="&quot;₪&quot;\ #,##0.00"/>
      <alignment horizontal="center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7" formatCode="&quot;₪&quot;\ #,##0.00"/>
      <alignment horizontal="center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7" formatCode="&quot;₪&quot;\ #,##0.00"/>
      <alignment horizontal="center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right" vertical="center" textRotation="0" wrapText="0" 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right" vertical="center" textRotation="0" wrapText="0" indent="1" justifyLastLine="0" shrinkToFit="0" readingOrder="2"/>
    </dxf>
    <dxf>
      <font>
        <strike val="0"/>
        <outline val="0"/>
        <shadow val="0"/>
        <u val="none"/>
        <vertAlign val="baseline"/>
        <color theme="1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color theme="1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color theme="1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7" formatCode="&quot;₪&quot;\ #,##0.00"/>
      <alignment horizontal="center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7" formatCode="&quot;₪&quot;\ #,##0.00"/>
      <alignment horizontal="center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7" formatCode="&quot;₪&quot;\ #,##0.00"/>
      <alignment horizontal="center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7" formatCode="&quot;₪&quot;\ #,##0.00"/>
      <alignment horizontal="center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right" vertical="center" textRotation="0" wrapText="0" 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right" vertical="center" textRotation="0" wrapText="0" indent="1" justifyLastLine="0" shrinkToFit="0" readingOrder="2"/>
    </dxf>
    <dxf>
      <font>
        <strike val="0"/>
        <outline val="0"/>
        <shadow val="0"/>
        <u val="none"/>
        <vertAlign val="baseline"/>
        <color theme="1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7" formatCode="&quot;₪&quot;\ #,##0.00"/>
      <alignment horizontal="center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7" formatCode="&quot;₪&quot;\ #,##0.00"/>
      <alignment horizontal="center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7" formatCode="&quot;₪&quot;\ #,##0.00"/>
      <alignment horizontal="center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7" formatCode="&quot;₪&quot;\ #,##0.00"/>
      <alignment horizontal="center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right" vertical="center" textRotation="0" wrapText="0" 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right" vertical="center" textRotation="0" wrapText="0" indent="1" justifyLastLine="0" shrinkToFit="0" readingOrder="2"/>
    </dxf>
    <dxf>
      <font>
        <strike val="0"/>
        <outline val="0"/>
        <shadow val="0"/>
        <u val="none"/>
        <vertAlign val="baseline"/>
        <color theme="1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7" formatCode="&quot;₪&quot;\ 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1"/>
    </dxf>
    <dxf>
      <font>
        <strike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7" formatCode="&quot;₪&quot;\ #,##0.00"/>
      <alignment horizontal="center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7" formatCode="&quot;₪&quot;\ 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1"/>
    </dxf>
    <dxf>
      <font>
        <strike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7" formatCode="&quot;₪&quot;\ #,##0.00"/>
      <alignment horizontal="center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2"/>
    </dxf>
    <dxf>
      <font>
        <strike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right" vertical="center" textRotation="0" wrapText="0" indent="1" justifyLastLine="0" shrinkToFit="0" readingOrder="2"/>
    </dxf>
    <dxf>
      <font>
        <strike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Tahoma"/>
        <family val="2"/>
        <scheme val="none"/>
      </font>
      <numFmt numFmtId="166" formatCode="&quot;₪&quot;\ #,##0"/>
      <alignment horizontal="center" vertical="center" textRotation="0" wrapText="0" indent="0" justifyLastLine="0" shrinkToFit="0" readingOrder="1"/>
    </dxf>
    <dxf>
      <font>
        <strike val="0"/>
        <outline val="0"/>
        <shadow val="0"/>
        <u val="none"/>
        <vertAlign val="baseline"/>
        <sz val="11"/>
        <color theme="1" tint="0.249977111117893"/>
        <name val="Tahoma"/>
        <family val="2"/>
        <scheme val="none"/>
      </font>
      <numFmt numFmtId="166" formatCode="&quot;₪&quot;\ #,##0"/>
      <alignment horizontal="center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Tahoma"/>
        <family val="2"/>
        <scheme val="none"/>
      </font>
      <alignment horizontal="right" vertical="center" textRotation="0" wrapText="0" indent="1" justifyLastLine="0" shrinkToFit="0" readingOrder="2"/>
    </dxf>
    <dxf>
      <font>
        <strike val="0"/>
        <outline val="0"/>
        <shadow val="0"/>
        <u val="none"/>
        <vertAlign val="baseline"/>
        <sz val="11"/>
        <color theme="1" tint="0.249977111117893"/>
        <name val="Tahoma"/>
        <family val="2"/>
        <scheme val="none"/>
      </font>
      <alignment horizontal="right" vertical="center" textRotation="0" wrapText="0" indent="1" justifyLastLine="0" shrinkToFit="0" readingOrder="2"/>
    </dxf>
    <dxf>
      <font>
        <strike val="0"/>
        <outline val="0"/>
        <shadow val="0"/>
        <u val="none"/>
        <vertAlign val="baseline"/>
        <sz val="11"/>
        <color theme="1" tint="0.249977111117893"/>
        <name val="Tahoma"/>
        <family val="2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Tahoma"/>
        <family val="2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Tahoma"/>
        <family val="2"/>
        <scheme val="none"/>
      </font>
      <alignment vertical="center" textRotation="0" indent="0" justifyLastLine="0" shrinkToFit="0" readingOrder="0"/>
    </dxf>
    <dxf>
      <font>
        <color rgb="FFC00000"/>
      </font>
    </dxf>
    <dxf>
      <font>
        <color rgb="FFC00000"/>
      </font>
    </dxf>
    <dxf>
      <font>
        <color rgb="FFC00000"/>
      </font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6" tint="-0.249977111117893"/>
      </font>
    </dxf>
    <dxf>
      <font>
        <b/>
        <color theme="6" tint="-0.249977111117893"/>
      </font>
    </dxf>
    <dxf>
      <font>
        <b/>
        <i val="0"/>
        <color theme="1" tint="0.24994659260841701"/>
      </font>
      <border>
        <top style="thin">
          <color theme="6"/>
        </top>
      </border>
    </dxf>
    <dxf>
      <font>
        <color theme="0"/>
      </font>
      <fill>
        <patternFill>
          <bgColor theme="8" tint="-0.24994659260841701"/>
        </patternFill>
      </fill>
      <border>
        <bottom style="thin">
          <color theme="8" tint="-0.24994659260841701"/>
        </bottom>
      </border>
    </dxf>
    <dxf>
      <font>
        <color theme="1" tint="0.24994659260841701"/>
      </font>
      <border>
        <top/>
        <bottom style="thin">
          <color theme="6"/>
        </bottom>
      </border>
    </dxf>
  </dxfs>
  <tableStyles count="1" defaultTableStyle="TableStyleMedium2" defaultPivotStyle="PivotStyleLight16">
    <tableStyle name="תקציב_לחתונה_2" pivot="0" count="7" xr9:uid="{00000000-0011-0000-FFFF-FFFF00000000}">
      <tableStyleElement type="wholeTable" dxfId="106"/>
      <tableStyleElement type="headerRow" dxfId="105"/>
      <tableStyleElement type="totalRow" dxfId="104"/>
      <tableStyleElement type="firstColumn" dxfId="103"/>
      <tableStyleElement type="lastColumn" dxfId="102"/>
      <tableStyleElement type="firstRowStripe" dxfId="101"/>
      <tableStyleElement type="firstColumnStripe" dxfId="10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118290</xdr:rowOff>
    </xdr:from>
    <xdr:to>
      <xdr:col>5</xdr:col>
      <xdr:colOff>971550</xdr:colOff>
      <xdr:row>1</xdr:row>
      <xdr:rowOff>0</xdr:rowOff>
    </xdr:to>
    <xdr:pic>
      <xdr:nvPicPr>
        <xdr:cNvPr id="2" name="תמונה 1" descr="תמונה של עוגת חתונה" title="כרזה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1231479950" y="118290"/>
          <a:ext cx="6743700" cy="1948635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0</xdr:row>
      <xdr:rowOff>809624</xdr:rowOff>
    </xdr:from>
    <xdr:to>
      <xdr:col>3</xdr:col>
      <xdr:colOff>685800</xdr:colOff>
      <xdr:row>0</xdr:row>
      <xdr:rowOff>1847849</xdr:rowOff>
    </xdr:to>
    <xdr:sp macro="" textlink="">
      <xdr:nvSpPr>
        <xdr:cNvPr id="3" name="תיבת טקסט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233842150" y="809624"/>
          <a:ext cx="3581400" cy="1038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he" sz="3200">
              <a:solidFill>
                <a:schemeClr val="bg1"/>
              </a:solidFill>
              <a:latin typeface="+mj-lt"/>
              <a:ea typeface="Cambria" panose="02040503050406030204" pitchFamily="18" charset="0"/>
              <a:cs typeface="Tahoma" panose="020B0604030504040204" pitchFamily="34" charset="0"/>
            </a:rPr>
            <a:t>תקציב לחתונה</a:t>
          </a:r>
        </a:p>
        <a:p>
          <a:pPr algn="ctr" rtl="1"/>
          <a:r>
            <a:rPr lang="he" sz="1600" i="1">
              <a:solidFill>
                <a:schemeClr val="bg1"/>
              </a:solidFill>
              <a:latin typeface="+mn-lt"/>
              <a:ea typeface="Cambria" panose="02040503050406030204" pitchFamily="18" charset="0"/>
              <a:cs typeface="Tahoma" panose="020B0604030504040204" pitchFamily="34" charset="0"/>
            </a:rPr>
            <a:t>[בן/בת זוג 1] ו- [בן/בת זוג 2]</a:t>
          </a:r>
          <a:endParaRPr lang="en-US" sz="1400" i="1">
            <a:solidFill>
              <a:schemeClr val="bg1"/>
            </a:solidFill>
            <a:latin typeface="+mn-lt"/>
            <a:ea typeface="Cambria" panose="02040503050406030204" pitchFamily="18" charset="0"/>
            <a:cs typeface="Tahoma" panose="020B060403050404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טבלה_תרומות" displayName="טבלה_תרומות" ref="B19:C26" totalsRowCount="1" headerRowDxfId="96" dataDxfId="95" totalsRowDxfId="94">
  <autoFilter ref="B19:C25" xr:uid="{00000000-0009-0000-0100-000001000000}"/>
  <tableColumns count="2">
    <tableColumn id="1" xr3:uid="{00000000-0010-0000-0000-000001000000}" name="מקור מימון" totalsRowLabel="סה&quot;כ" dataDxfId="93" totalsRowDxfId="92"/>
    <tableColumn id="2" xr3:uid="{00000000-0010-0000-0000-000002000000}" name="תרומה" totalsRowFunction="sum" dataDxfId="91" totalsRowDxfId="90"/>
  </tableColumns>
  <tableStyleInfo name="TableStyleLight4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טבלה_טבעות_חתונה" displayName="טבלה_טבעות_חתונה" ref="B69:D72" totalsRowCount="1" headerRowDxfId="17" dataDxfId="16" totalsRowDxfId="15">
  <tableColumns count="3">
    <tableColumn id="1" xr3:uid="{00000000-0010-0000-0900-000001000000}" name="טבעות נישואין" totalsRowLabel="סה&quot;כ" dataDxfId="14" totalsRowDxfId="13"/>
    <tableColumn id="2" xr3:uid="{00000000-0010-0000-0900-000002000000}" name="עלויות משוערות" totalsRowFunction="sum" dataDxfId="12" totalsRowDxfId="11"/>
    <tableColumn id="3" xr3:uid="{00000000-0010-0000-0900-000003000000}" name="עלויות בפועל" totalsRowFunction="sum" dataDxfId="10" totalsRowDxfId="9"/>
  </tableColumns>
  <tableStyleInfo name="תקציב_לחתונה_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A000000}" name="טבלה_תחבורה" displayName="טבלה_תחבורה" ref="B74:D80" totalsRowCount="1" headerRowDxfId="8" dataDxfId="7" totalsRowDxfId="6">
  <tableColumns count="3">
    <tableColumn id="1" xr3:uid="{00000000-0010-0000-0A00-000001000000}" name="תחבורה" totalsRowLabel="סה&quot;כ" dataDxfId="5" totalsRowDxfId="4"/>
    <tableColumn id="2" xr3:uid="{00000000-0010-0000-0A00-000002000000}" name="עלויות משוערות" totalsRowFunction="sum" dataDxfId="3" totalsRowDxfId="2"/>
    <tableColumn id="3" xr3:uid="{00000000-0010-0000-0A00-000003000000}" name="עלויות בפועל" totalsRowFunction="sum" dataDxfId="1" totalsRowDxfId="0"/>
  </tableColumns>
  <tableStyleInfo name="תקציב_לחתונה_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טבלה_קבלת_פנים" displayName="טבלה_קבלת_פנים" ref="B2:D8" totalsRowCount="1" headerRowDxfId="89" dataDxfId="88" totalsRowDxfId="87">
  <tableColumns count="3">
    <tableColumn id="1" xr3:uid="{00000000-0010-0000-0100-000001000000}" name="קבלת פנים" totalsRowLabel="סה&quot;כ" dataDxfId="86" totalsRowDxfId="85"/>
    <tableColumn id="2" xr3:uid="{00000000-0010-0000-0100-000002000000}" name="עלויות משוערות" totalsRowFunction="sum" dataDxfId="84" totalsRowDxfId="83"/>
    <tableColumn id="3" xr3:uid="{00000000-0010-0000-0100-000003000000}" name="עלויות בפועל" totalsRowFunction="sum" dataDxfId="82" totalsRowDxfId="81"/>
  </tableColumns>
  <tableStyleInfo name="תקציב_לחתונה_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טבלה_לבוש" displayName="טבלה_לבוש" ref="B10:D17" totalsRowCount="1" headerRowDxfId="80" dataDxfId="79" totalsRowDxfId="78">
  <tableColumns count="3">
    <tableColumn id="1" xr3:uid="{00000000-0010-0000-0200-000001000000}" name="לבוש" totalsRowLabel="סה&quot;כ" dataDxfId="77" totalsRowDxfId="76"/>
    <tableColumn id="2" xr3:uid="{00000000-0010-0000-0200-000002000000}" name="עלויות משוערות" totalsRowFunction="sum" dataDxfId="75" totalsRowDxfId="74"/>
    <tableColumn id="3" xr3:uid="{00000000-0010-0000-0200-000003000000}" name="עלויות בפועל" totalsRowFunction="sum" dataDxfId="73" totalsRowDxfId="72"/>
  </tableColumns>
  <tableStyleInfo name="תקציב_לחתונה_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טבלה_פרחים_וקישוטים" displayName="טבלה_פרחים_וקישוטים" ref="B19:D29" totalsRowCount="1" headerRowDxfId="71" dataDxfId="70" totalsRowDxfId="69">
  <tableColumns count="3">
    <tableColumn id="1" xr3:uid="{00000000-0010-0000-0300-000001000000}" name="פרחים וקישוטים" totalsRowLabel="סה&quot;כ" dataDxfId="68" totalsRowDxfId="67"/>
    <tableColumn id="2" xr3:uid="{00000000-0010-0000-0300-000002000000}" name="עלויות משוערות" totalsRowFunction="sum" dataDxfId="66" totalsRowDxfId="65"/>
    <tableColumn id="3" xr3:uid="{00000000-0010-0000-0300-000003000000}" name="עלויות בפועל" totalsRowFunction="sum" dataDxfId="64" totalsRowDxfId="63"/>
  </tableColumns>
  <tableStyleInfo name="תקציב_לחתונה_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טבלה_מוסיקה" displayName="טבלה_מוסיקה" ref="B31:D37" totalsRowCount="1" headerRowDxfId="62" dataDxfId="61" totalsRowDxfId="60">
  <tableColumns count="3">
    <tableColumn id="1" xr3:uid="{00000000-0010-0000-0400-000001000000}" name="מוסיקה" totalsRowLabel="סה&quot;כ" dataDxfId="59" totalsRowDxfId="58"/>
    <tableColumn id="2" xr3:uid="{00000000-0010-0000-0400-000002000000}" name="עלויות משוערות" totalsRowFunction="sum" dataDxfId="57" totalsRowDxfId="56"/>
    <tableColumn id="3" xr3:uid="{00000000-0010-0000-0400-000003000000}" name="עלויות בפועל" totalsRowFunction="sum" dataDxfId="55" totalsRowDxfId="54"/>
  </tableColumns>
  <tableStyleInfo name="תקציב_לחתונה_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טבלה_תמונות_ווידאו" displayName="טבלה_תמונות_ווידאו" ref="B39:D44" totalsRowCount="1" headerRowDxfId="53" dataDxfId="52" totalsRowDxfId="51">
  <tableColumns count="3">
    <tableColumn id="1" xr3:uid="{00000000-0010-0000-0500-000001000000}" name="תמונות ווידאו" totalsRowLabel="סה&quot;כ" dataDxfId="50" totalsRowDxfId="49"/>
    <tableColumn id="2" xr3:uid="{00000000-0010-0000-0500-000002000000}" name="עלויות משוערות" totalsRowFunction="sum" dataDxfId="48" totalsRowDxfId="47"/>
    <tableColumn id="3" xr3:uid="{00000000-0010-0000-0500-000003000000}" name="עלויות בפועל" totalsRowFunction="sum" dataDxfId="46" totalsRowDxfId="45"/>
  </tableColumns>
  <tableStyleInfo name="תקציב_לחתונה_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טבלה_מתנות" displayName="טבלה_מתנות" ref="B46:D50" totalsRowCount="1" headerRowDxfId="44" dataDxfId="43" totalsRowDxfId="42">
  <tableColumns count="3">
    <tableColumn id="1" xr3:uid="{00000000-0010-0000-0600-000001000000}" name="מתנות" totalsRowLabel="סה&quot;כ" dataDxfId="41" totalsRowDxfId="40"/>
    <tableColumn id="2" xr3:uid="{00000000-0010-0000-0600-000002000000}" name="עלויות משוערות" totalsRowFunction="sum" dataDxfId="39" totalsRowDxfId="38"/>
    <tableColumn id="3" xr3:uid="{00000000-0010-0000-0600-000003000000}" name="עלויות בפועל" totalsRowFunction="sum" dataDxfId="37" totalsRowDxfId="36"/>
  </tableColumns>
  <tableStyleInfo name="תקציב_לחתונה_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טבלה_טקס" displayName="טבלה_טקס" ref="B52:D56" totalsRowCount="1" headerRowDxfId="35" dataDxfId="34" totalsRowDxfId="33">
  <tableColumns count="3">
    <tableColumn id="1" xr3:uid="{00000000-0010-0000-0700-000001000000}" name="טקס" totalsRowLabel="סה&quot;כ" dataDxfId="32" totalsRowDxfId="31"/>
    <tableColumn id="2" xr3:uid="{00000000-0010-0000-0700-000002000000}" name="עלויות משוערות" totalsRowFunction="sum" dataDxfId="30" totalsRowDxfId="29"/>
    <tableColumn id="3" xr3:uid="{00000000-0010-0000-0700-000003000000}" name="עלויות בפועל" totalsRowFunction="sum" dataDxfId="28" totalsRowDxfId="27"/>
  </tableColumns>
  <tableStyleInfo name="תקציב_לחתונה_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טבלה_נייר_מכתבים" displayName="טבלה_נייר_מכתבים" ref="B58:D67" totalsRowCount="1" headerRowDxfId="26" dataDxfId="25" totalsRowDxfId="24">
  <tableColumns count="3">
    <tableColumn id="1" xr3:uid="{00000000-0010-0000-0800-000001000000}" name="נייר מכתבים" totalsRowLabel="סה&quot;כ" dataDxfId="23" totalsRowDxfId="22"/>
    <tableColumn id="2" xr3:uid="{00000000-0010-0000-0800-000002000000}" name="עלויות משוערות" totalsRowFunction="sum" dataDxfId="21" totalsRowDxfId="20"/>
    <tableColumn id="3" xr3:uid="{00000000-0010-0000-0800-000003000000}" name="עלויות בפועל" totalsRowFunction="sum" dataDxfId="19" totalsRowDxfId="18"/>
  </tableColumns>
  <tableStyleInfo name="תקציב_לחתונה_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8">
      <a:majorFont>
        <a:latin typeface="Candar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28"/>
  <sheetViews>
    <sheetView showGridLines="0" showRowColHeaders="0" rightToLeft="1" tabSelected="1" workbookViewId="0"/>
  </sheetViews>
  <sheetFormatPr defaultColWidth="9" defaultRowHeight="21" customHeight="1" x14ac:dyDescent="0.2"/>
  <cols>
    <col min="1" max="1" width="1.5" style="36" customWidth="1"/>
    <col min="2" max="2" width="34.125" style="36" customWidth="1"/>
    <col min="3" max="3" width="14.375" style="36" customWidth="1"/>
    <col min="4" max="5" width="13.625" style="36" customWidth="1"/>
    <col min="6" max="6" width="12.875" style="36" customWidth="1"/>
    <col min="7" max="7" width="1.625" style="36" customWidth="1"/>
    <col min="8" max="16384" width="9" style="36"/>
  </cols>
  <sheetData>
    <row r="1" spans="1:7" ht="162.75" customHeight="1" x14ac:dyDescent="0.2">
      <c r="A1" s="1"/>
      <c r="B1" s="1"/>
      <c r="C1" s="1"/>
      <c r="D1" s="1"/>
      <c r="E1" s="1"/>
      <c r="F1" s="1"/>
      <c r="G1" s="1" t="s">
        <v>24</v>
      </c>
    </row>
    <row r="2" spans="1:7" ht="21" customHeight="1" x14ac:dyDescent="0.2">
      <c r="A2" s="1"/>
      <c r="B2" s="1"/>
      <c r="C2" s="1"/>
      <c r="D2" s="1"/>
      <c r="E2" s="1"/>
      <c r="F2" s="1"/>
      <c r="G2" s="1"/>
    </row>
    <row r="3" spans="1:7" ht="35.1" customHeight="1" x14ac:dyDescent="0.2">
      <c r="A3" s="1"/>
      <c r="B3" s="2" t="s">
        <v>0</v>
      </c>
      <c r="C3" s="27">
        <v>20000</v>
      </c>
      <c r="D3" s="1"/>
      <c r="E3" s="1"/>
      <c r="F3" s="1"/>
      <c r="G3" s="1"/>
    </row>
    <row r="4" spans="1:7" ht="21" customHeight="1" x14ac:dyDescent="0.2">
      <c r="A4" s="1"/>
      <c r="B4" s="1"/>
      <c r="C4" s="1"/>
      <c r="D4" s="1"/>
      <c r="E4" s="1"/>
      <c r="F4" s="1"/>
      <c r="G4" s="1"/>
    </row>
    <row r="5" spans="1:7" s="40" customFormat="1" ht="35.1" customHeight="1" x14ac:dyDescent="0.2">
      <c r="A5" s="3"/>
      <c r="B5" s="4" t="s">
        <v>1</v>
      </c>
      <c r="C5" s="5" t="s">
        <v>20</v>
      </c>
      <c r="D5" s="6" t="s">
        <v>22</v>
      </c>
      <c r="E5" s="6" t="s">
        <v>23</v>
      </c>
      <c r="F5" s="6" t="s">
        <v>23</v>
      </c>
      <c r="G5" s="3"/>
    </row>
    <row r="6" spans="1:7" ht="21" customHeight="1" x14ac:dyDescent="0.2">
      <c r="A6" s="1"/>
      <c r="B6" s="7" t="s">
        <v>2</v>
      </c>
      <c r="C6" s="8">
        <v>0.5</v>
      </c>
      <c r="D6" s="28">
        <f>תקציב_כולל_לחתונה*'סיכום תקציב'!$C6</f>
        <v>10000</v>
      </c>
      <c r="E6" s="28">
        <f>טבלה_קבלת_פנים[[#Totals],[עלויות משוערות]]</f>
        <v>0</v>
      </c>
      <c r="F6" s="28">
        <f>טבלה_קבלת_פנים[[#Totals],[עלויות בפועל]]</f>
        <v>0</v>
      </c>
      <c r="G6" s="1"/>
    </row>
    <row r="7" spans="1:7" ht="21" customHeight="1" x14ac:dyDescent="0.2">
      <c r="A7" s="1"/>
      <c r="B7" s="9" t="s">
        <v>3</v>
      </c>
      <c r="C7" s="10">
        <v>0.1</v>
      </c>
      <c r="D7" s="29">
        <f>תקציב_כולל_לחתונה*'סיכום תקציב'!$C7</f>
        <v>2000</v>
      </c>
      <c r="E7" s="29">
        <f>טבלה_לבוש[[#Totals],[עלויות משוערות]]</f>
        <v>0</v>
      </c>
      <c r="F7" s="29">
        <f>טבלה_לבוש[[#Totals],[עלויות בפועל]]</f>
        <v>0</v>
      </c>
      <c r="G7" s="1"/>
    </row>
    <row r="8" spans="1:7" ht="21" customHeight="1" x14ac:dyDescent="0.2">
      <c r="A8" s="1"/>
      <c r="B8" s="11" t="s">
        <v>4</v>
      </c>
      <c r="C8" s="12">
        <v>0.1</v>
      </c>
      <c r="D8" s="30">
        <f>תקציב_כולל_לחתונה*'סיכום תקציב'!$C8</f>
        <v>2000</v>
      </c>
      <c r="E8" s="30">
        <f>טבלה_פרחים_וקישוטים[[#Totals],[עלויות משוערות]]</f>
        <v>0</v>
      </c>
      <c r="F8" s="30">
        <f>טבלה_פרחים_וקישוטים[[#Totals],[עלויות בפועל]]</f>
        <v>0</v>
      </c>
      <c r="G8" s="1"/>
    </row>
    <row r="9" spans="1:7" ht="21" customHeight="1" x14ac:dyDescent="0.2">
      <c r="A9" s="1"/>
      <c r="B9" s="9" t="s">
        <v>5</v>
      </c>
      <c r="C9" s="10">
        <v>0.1</v>
      </c>
      <c r="D9" s="29">
        <f>תקציב_כולל_לחתונה*'סיכום תקציב'!$C9</f>
        <v>2000</v>
      </c>
      <c r="E9" s="29">
        <f>טבלה_מוסיקה[[#Totals],[עלויות משוערות]]</f>
        <v>0</v>
      </c>
      <c r="F9" s="29">
        <f>טבלה_מוסיקה[[#Totals],[עלויות בפועל]]</f>
        <v>0</v>
      </c>
      <c r="G9" s="1"/>
    </row>
    <row r="10" spans="1:7" ht="21" customHeight="1" x14ac:dyDescent="0.2">
      <c r="A10" s="1"/>
      <c r="B10" s="11" t="s">
        <v>6</v>
      </c>
      <c r="C10" s="12">
        <v>0.1</v>
      </c>
      <c r="D10" s="30">
        <f>תקציב_כולל_לחתונה*'סיכום תקציב'!$C10</f>
        <v>2000</v>
      </c>
      <c r="E10" s="30">
        <f>טבלה_תמונות_ווידאו[[#Totals],[עלויות משוערות]]</f>
        <v>0</v>
      </c>
      <c r="F10" s="30">
        <f>טבלה_תמונות_ווידאו[[#Totals],[עלויות בפועל]]</f>
        <v>0</v>
      </c>
      <c r="G10" s="1"/>
    </row>
    <row r="11" spans="1:7" ht="21" customHeight="1" x14ac:dyDescent="0.2">
      <c r="A11" s="1"/>
      <c r="B11" s="9" t="s">
        <v>7</v>
      </c>
      <c r="C11" s="10">
        <v>0.03</v>
      </c>
      <c r="D11" s="29">
        <f>תקציב_כולל_לחתונה*'סיכום תקציב'!$C11</f>
        <v>600</v>
      </c>
      <c r="E11" s="29">
        <f>טבלה_מתנות[[#Totals],[עלויות משוערות]]</f>
        <v>0</v>
      </c>
      <c r="F11" s="29">
        <f>טבלה_מתנות[[#Totals],[עלויות בפועל]]</f>
        <v>0</v>
      </c>
      <c r="G11" s="1"/>
    </row>
    <row r="12" spans="1:7" ht="21" customHeight="1" x14ac:dyDescent="0.2">
      <c r="A12" s="1"/>
      <c r="B12" s="11" t="s">
        <v>8</v>
      </c>
      <c r="C12" s="12">
        <v>0.02</v>
      </c>
      <c r="D12" s="30">
        <f>תקציב_כולל_לחתונה*'סיכום תקציב'!$C12</f>
        <v>400</v>
      </c>
      <c r="E12" s="30">
        <f>טבלה_טקס[[#Totals],[עלויות משוערות]]</f>
        <v>0</v>
      </c>
      <c r="F12" s="30">
        <f>טבלה_טקס[[#Totals],[עלויות בפועל]]</f>
        <v>0</v>
      </c>
      <c r="G12" s="1"/>
    </row>
    <row r="13" spans="1:7" ht="21" customHeight="1" x14ac:dyDescent="0.2">
      <c r="A13" s="1"/>
      <c r="B13" s="9" t="s">
        <v>9</v>
      </c>
      <c r="C13" s="10">
        <v>0.02</v>
      </c>
      <c r="D13" s="29">
        <f>תקציב_כולל_לחתונה*'סיכום תקציב'!$C13</f>
        <v>400</v>
      </c>
      <c r="E13" s="29">
        <f>טבלה_נייר_מכתבים[[#Totals],[עלויות משוערות]]</f>
        <v>0</v>
      </c>
      <c r="F13" s="29">
        <f>טבלה_נייר_מכתבים[[#Totals],[עלויות בפועל]]</f>
        <v>0</v>
      </c>
      <c r="G13" s="1"/>
    </row>
    <row r="14" spans="1:7" ht="21" customHeight="1" x14ac:dyDescent="0.2">
      <c r="A14" s="1"/>
      <c r="B14" s="11" t="s">
        <v>10</v>
      </c>
      <c r="C14" s="12">
        <v>0.02</v>
      </c>
      <c r="D14" s="30">
        <f>תקציב_כולל_לחתונה*'סיכום תקציב'!$C14</f>
        <v>400</v>
      </c>
      <c r="E14" s="30">
        <f>טבלה_טבעות_חתונה[[#Totals],[עלויות משוערות]]</f>
        <v>0</v>
      </c>
      <c r="F14" s="30">
        <f>טבלה_טבעות_חתונה[[#Totals],[עלויות בפועל]]</f>
        <v>0</v>
      </c>
      <c r="G14" s="1"/>
    </row>
    <row r="15" spans="1:7" ht="21" customHeight="1" x14ac:dyDescent="0.2">
      <c r="A15" s="1"/>
      <c r="B15" s="9" t="s">
        <v>11</v>
      </c>
      <c r="C15" s="10">
        <v>0.01</v>
      </c>
      <c r="D15" s="29">
        <f>תקציב_כולל_לחתונה*'סיכום תקציב'!$C15</f>
        <v>200</v>
      </c>
      <c r="E15" s="29">
        <f>טבלה_תחבורה[[#Totals],[עלויות משוערות]]</f>
        <v>0</v>
      </c>
      <c r="F15" s="29">
        <f>טבלה_תחבורה[[#Totals],[עלויות בפועל]]</f>
        <v>0</v>
      </c>
      <c r="G15" s="1"/>
    </row>
    <row r="16" spans="1:7" ht="21" customHeight="1" x14ac:dyDescent="0.2">
      <c r="A16" s="1"/>
      <c r="B16" s="13" t="s">
        <v>68</v>
      </c>
      <c r="C16" s="14">
        <f>SUM(C6:C15)</f>
        <v>1</v>
      </c>
      <c r="D16" s="31">
        <f t="shared" ref="D16:F16" si="0">SUM(D6:D15)</f>
        <v>20000</v>
      </c>
      <c r="E16" s="31">
        <f t="shared" si="0"/>
        <v>0</v>
      </c>
      <c r="F16" s="31">
        <f t="shared" si="0"/>
        <v>0</v>
      </c>
      <c r="G16" s="1"/>
    </row>
    <row r="17" spans="1:7" ht="21" customHeight="1" x14ac:dyDescent="0.2">
      <c r="A17" s="1"/>
      <c r="B17" s="1"/>
      <c r="C17" s="1"/>
      <c r="D17" s="1"/>
      <c r="E17" s="1"/>
      <c r="F17" s="1"/>
      <c r="G17" s="1"/>
    </row>
    <row r="18" spans="1:7" s="41" customFormat="1" ht="21" customHeight="1" x14ac:dyDescent="0.2">
      <c r="A18" s="15"/>
      <c r="B18" s="16" t="s">
        <v>12</v>
      </c>
      <c r="C18" s="17"/>
      <c r="D18" s="17"/>
      <c r="E18" s="18"/>
      <c r="F18" s="18"/>
      <c r="G18" s="15"/>
    </row>
    <row r="19" spans="1:7" ht="21" customHeight="1" x14ac:dyDescent="0.2">
      <c r="A19" s="1"/>
      <c r="B19" s="42" t="s">
        <v>13</v>
      </c>
      <c r="C19" s="42" t="s">
        <v>21</v>
      </c>
      <c r="D19" s="1"/>
      <c r="E19" s="1"/>
      <c r="F19" s="1"/>
      <c r="G19" s="1"/>
    </row>
    <row r="20" spans="1:7" ht="21" customHeight="1" x14ac:dyDescent="0.2">
      <c r="A20" s="1"/>
      <c r="B20" s="19" t="s">
        <v>14</v>
      </c>
      <c r="C20" s="32">
        <v>10000</v>
      </c>
      <c r="D20" s="1"/>
      <c r="E20" s="1"/>
      <c r="F20" s="1"/>
      <c r="G20" s="1"/>
    </row>
    <row r="21" spans="1:7" ht="21" customHeight="1" x14ac:dyDescent="0.2">
      <c r="A21" s="1"/>
      <c r="B21" s="19" t="s">
        <v>15</v>
      </c>
      <c r="C21" s="32">
        <v>4000</v>
      </c>
      <c r="D21" s="1"/>
      <c r="E21" s="1"/>
      <c r="F21" s="1"/>
      <c r="G21" s="1"/>
    </row>
    <row r="22" spans="1:7" ht="21" customHeight="1" x14ac:dyDescent="0.2">
      <c r="A22" s="1"/>
      <c r="B22" s="19" t="s">
        <v>16</v>
      </c>
      <c r="C22" s="32">
        <v>2000</v>
      </c>
      <c r="D22" s="1"/>
      <c r="E22" s="1"/>
      <c r="F22" s="1"/>
      <c r="G22" s="1"/>
    </row>
    <row r="23" spans="1:7" ht="21" customHeight="1" x14ac:dyDescent="0.2">
      <c r="A23" s="1"/>
      <c r="B23" s="19" t="s">
        <v>17</v>
      </c>
      <c r="C23" s="32">
        <v>4000</v>
      </c>
      <c r="D23" s="1"/>
      <c r="E23" s="1"/>
      <c r="F23" s="1"/>
      <c r="G23" s="1"/>
    </row>
    <row r="24" spans="1:7" ht="21" customHeight="1" x14ac:dyDescent="0.2">
      <c r="A24" s="1"/>
      <c r="B24" s="19" t="s">
        <v>18</v>
      </c>
      <c r="C24" s="32">
        <v>4000</v>
      </c>
      <c r="D24" s="1"/>
      <c r="E24" s="1"/>
      <c r="F24" s="1"/>
      <c r="G24" s="1"/>
    </row>
    <row r="25" spans="1:7" ht="21" customHeight="1" x14ac:dyDescent="0.2">
      <c r="A25" s="1"/>
      <c r="B25" s="19" t="s">
        <v>19</v>
      </c>
      <c r="C25" s="32">
        <v>2000</v>
      </c>
      <c r="D25" s="1"/>
      <c r="E25" s="1"/>
      <c r="F25" s="1"/>
      <c r="G25" s="1"/>
    </row>
    <row r="26" spans="1:7" ht="21" customHeight="1" x14ac:dyDescent="0.2">
      <c r="A26" s="1"/>
      <c r="B26" s="19" t="s">
        <v>68</v>
      </c>
      <c r="C26" s="32">
        <f>SUBTOTAL(109,טבלה_תרומות[תרומה])</f>
        <v>26000</v>
      </c>
      <c r="D26" s="1"/>
      <c r="E26" s="1"/>
      <c r="F26" s="1"/>
      <c r="G26" s="1"/>
    </row>
    <row r="27" spans="1:7" ht="21" customHeight="1" x14ac:dyDescent="0.2">
      <c r="A27" s="1"/>
      <c r="B27" s="1"/>
      <c r="C27" s="1"/>
      <c r="D27" s="1"/>
      <c r="E27" s="1"/>
      <c r="F27" s="1"/>
      <c r="G27" s="1"/>
    </row>
    <row r="28" spans="1:7" ht="21" customHeight="1" x14ac:dyDescent="0.2">
      <c r="A28" s="1"/>
      <c r="B28" s="2" t="str">
        <f>IF(טבלה_תרומות[[#Totals],[תרומה]]&lt;תקציב_כולל_לחתונה,"הפרש שיש להשלים","כספים נוספים זמינים")</f>
        <v>כספים נוספים זמינים</v>
      </c>
      <c r="C28" s="33">
        <f>IF(טבלה_תרומות[[#Totals],[תרומה]]&lt;תקציב_כולל_לחתונה,תקציב_כולל_לחתונה-טבלה_תרומות[[#Totals],[תרומה]],טבלה_תרומות[[#Totals],[תרומה]]-תקציב_כולל_לחתונה)</f>
        <v>6000</v>
      </c>
      <c r="D28" s="1"/>
      <c r="E28" s="1"/>
      <c r="F28" s="1"/>
      <c r="G28" s="1"/>
    </row>
  </sheetData>
  <conditionalFormatting sqref="E6:F16">
    <cfRule type="expression" dxfId="99" priority="3">
      <formula>E6&gt;$D6</formula>
    </cfRule>
  </conditionalFormatting>
  <conditionalFormatting sqref="C16">
    <cfRule type="cellIs" dxfId="98" priority="2" operator="notEqual">
      <formula>1</formula>
    </cfRule>
  </conditionalFormatting>
  <conditionalFormatting sqref="C28">
    <cfRule type="expression" dxfId="97" priority="1">
      <formula>$C$26&lt;$C$3</formula>
    </cfRule>
  </conditionalFormatting>
  <dataValidations count="9">
    <dataValidation allowBlank="1" showInputMessage="1" showErrorMessage="1" promptTitle="תקציב לחתונה" prompt="_x000a_הזן את התקציב הכולל לחתונה בתא C3, והוא יחולק בהתאם לעמודה '% הקצאה'. _x000a__x000a_בכרטיסיה 'פרטי תקציב', פריטי הוצאות מפורטים לפי קטגוריה._x000a__x000a_" sqref="A1" xr:uid="{00000000-0002-0000-0000-000000000000}"/>
    <dataValidation allowBlank="1" showInputMessage="1" showErrorMessage="1" prompt="הזן את התקציב הכולל לחתונה בתא זה" sqref="C3" xr:uid="{00000000-0002-0000-0000-000001000000}"/>
    <dataValidation allowBlank="1" showInputMessage="1" showErrorMessage="1" prompt="קטגוריות ההוצאות מפורטות למטה בעמודה זו" sqref="B5" xr:uid="{00000000-0002-0000-0000-000002000000}"/>
    <dataValidation allowBlank="1" showInputMessage="1" showErrorMessage="1" prompt="שנה את אחוז ההקצאה עבור כל קטגוריית הוצאות מתחת לעמודה זו._x000a__x000a_הסכום הכולל עבור עמודה זו אמור להיות 100%." sqref="C5" xr:uid="{00000000-0002-0000-0000-000003000000}"/>
    <dataValidation allowBlank="1" showInputMessage="1" showErrorMessage="1" prompt="עמודה זו מחושבת באופן אוטומטי בהתבסס על התקציב הכולל לחתונה ואחוז ההקצאה עבור כל קטגוריית הוצאות" sqref="D5" xr:uid="{00000000-0002-0000-0000-000004000000}"/>
    <dataValidation allowBlank="1" showInputMessage="1" showErrorMessage="1" prompt="עמודה זו מחושבת באופן אוטומטי בהתבסס על העלויות בפועל בכרטיסיה 'פרטי תקציב'" sqref="F5" xr:uid="{00000000-0002-0000-0000-000005000000}"/>
    <dataValidation allowBlank="1" showInputMessage="1" showErrorMessage="1" prompt="עמודה זו מחושבת באופן אוטומטי בהתבסס על העלויות המשוערות בכרטיסיה 'פרטי תקציב'" sqref="E5" xr:uid="{00000000-0002-0000-0000-000006000000}"/>
    <dataValidation allowBlank="1" showInputMessage="1" showErrorMessage="1" prompt="הטבלה הבאה מפרטת את מקורות המימון עבור החתונה שלך" sqref="B18" xr:uid="{00000000-0002-0000-0000-000007000000}"/>
    <dataValidation allowBlank="1" showInputMessage="1" showErrorMessage="1" prompt="חישוב ההפרש בין סך התרומות לתקציב החתונה הכולל" sqref="C28" xr:uid="{00000000-0002-0000-0000-000008000000}"/>
  </dataValidations>
  <pageMargins left="0.7" right="0.7" top="0.5" bottom="0.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80"/>
  <sheetViews>
    <sheetView showGridLines="0" rightToLeft="1" workbookViewId="0"/>
  </sheetViews>
  <sheetFormatPr defaultColWidth="9" defaultRowHeight="21" customHeight="1" x14ac:dyDescent="0.2"/>
  <cols>
    <col min="1" max="1" width="1.5" style="36" customWidth="1"/>
    <col min="2" max="2" width="40" style="38" customWidth="1"/>
    <col min="3" max="4" width="16.625" style="39" customWidth="1"/>
    <col min="5" max="16384" width="9" style="36"/>
  </cols>
  <sheetData>
    <row r="1" spans="1:4" ht="21" customHeight="1" x14ac:dyDescent="0.2">
      <c r="A1" s="1"/>
      <c r="B1" s="20"/>
      <c r="C1" s="21"/>
      <c r="D1" s="21"/>
    </row>
    <row r="2" spans="1:4" s="37" customFormat="1" ht="21" customHeight="1" x14ac:dyDescent="0.2">
      <c r="A2" s="22"/>
      <c r="B2" s="23" t="s">
        <v>2</v>
      </c>
      <c r="C2" s="24" t="s">
        <v>66</v>
      </c>
      <c r="D2" s="24" t="s">
        <v>67</v>
      </c>
    </row>
    <row r="3" spans="1:4" ht="21" customHeight="1" x14ac:dyDescent="0.2">
      <c r="A3" s="1"/>
      <c r="B3" s="25" t="s">
        <v>25</v>
      </c>
      <c r="C3" s="34"/>
      <c r="D3" s="34"/>
    </row>
    <row r="4" spans="1:4" ht="21" customHeight="1" x14ac:dyDescent="0.2">
      <c r="A4" s="1"/>
      <c r="B4" s="25" t="s">
        <v>26</v>
      </c>
      <c r="C4" s="34"/>
      <c r="D4" s="34"/>
    </row>
    <row r="5" spans="1:4" ht="21" customHeight="1" x14ac:dyDescent="0.2">
      <c r="A5" s="1"/>
      <c r="B5" s="25" t="s">
        <v>27</v>
      </c>
      <c r="C5" s="34"/>
      <c r="D5" s="34"/>
    </row>
    <row r="6" spans="1:4" ht="21" customHeight="1" x14ac:dyDescent="0.2">
      <c r="A6" s="1"/>
      <c r="B6" s="25" t="s">
        <v>28</v>
      </c>
      <c r="C6" s="34"/>
      <c r="D6" s="34"/>
    </row>
    <row r="7" spans="1:4" ht="21" customHeight="1" x14ac:dyDescent="0.2">
      <c r="A7" s="1"/>
      <c r="B7" s="25" t="s">
        <v>29</v>
      </c>
      <c r="C7" s="34"/>
      <c r="D7" s="34"/>
    </row>
    <row r="8" spans="1:4" ht="21" customHeight="1" x14ac:dyDescent="0.2">
      <c r="A8" s="1"/>
      <c r="B8" s="25" t="s">
        <v>68</v>
      </c>
      <c r="C8" s="34">
        <f>SUBTOTAL(109,טבלה_קבלת_פנים[עלויות משוערות])</f>
        <v>0</v>
      </c>
      <c r="D8" s="34">
        <f>SUBTOTAL(109,טבלה_קבלת_פנים[עלויות בפועל])</f>
        <v>0</v>
      </c>
    </row>
    <row r="9" spans="1:4" ht="21" customHeight="1" x14ac:dyDescent="0.2">
      <c r="A9" s="1"/>
      <c r="B9" s="20"/>
      <c r="C9" s="21"/>
      <c r="D9" s="21"/>
    </row>
    <row r="10" spans="1:4" ht="21" customHeight="1" x14ac:dyDescent="0.2">
      <c r="A10" s="1"/>
      <c r="B10" s="26" t="s">
        <v>3</v>
      </c>
      <c r="C10" s="21" t="s">
        <v>66</v>
      </c>
      <c r="D10" s="21" t="s">
        <v>67</v>
      </c>
    </row>
    <row r="11" spans="1:4" ht="21" customHeight="1" x14ac:dyDescent="0.2">
      <c r="A11" s="1"/>
      <c r="B11" s="20" t="s">
        <v>30</v>
      </c>
      <c r="C11" s="35"/>
      <c r="D11" s="35"/>
    </row>
    <row r="12" spans="1:4" ht="21" customHeight="1" x14ac:dyDescent="0.2">
      <c r="A12" s="1"/>
      <c r="B12" s="20" t="s">
        <v>31</v>
      </c>
      <c r="C12" s="35"/>
      <c r="D12" s="35"/>
    </row>
    <row r="13" spans="1:4" ht="21" customHeight="1" x14ac:dyDescent="0.2">
      <c r="A13" s="1"/>
      <c r="B13" s="20" t="s">
        <v>32</v>
      </c>
      <c r="C13" s="35"/>
      <c r="D13" s="35"/>
    </row>
    <row r="14" spans="1:4" ht="21" customHeight="1" x14ac:dyDescent="0.2">
      <c r="A14" s="1"/>
      <c r="B14" s="20" t="s">
        <v>33</v>
      </c>
      <c r="C14" s="35"/>
      <c r="D14" s="35"/>
    </row>
    <row r="15" spans="1:4" ht="21" customHeight="1" x14ac:dyDescent="0.2">
      <c r="A15" s="1"/>
      <c r="B15" s="20" t="s">
        <v>34</v>
      </c>
      <c r="C15" s="35"/>
      <c r="D15" s="35"/>
    </row>
    <row r="16" spans="1:4" ht="21" customHeight="1" x14ac:dyDescent="0.2">
      <c r="A16" s="1"/>
      <c r="B16" s="20" t="s">
        <v>29</v>
      </c>
      <c r="C16" s="35"/>
      <c r="D16" s="35"/>
    </row>
    <row r="17" spans="1:4" ht="21" customHeight="1" x14ac:dyDescent="0.2">
      <c r="A17" s="1"/>
      <c r="B17" s="20" t="s">
        <v>68</v>
      </c>
      <c r="C17" s="35">
        <f>SUBTOTAL(109,טבלה_לבוש[עלויות משוערות])</f>
        <v>0</v>
      </c>
      <c r="D17" s="35">
        <f>SUBTOTAL(109,טבלה_לבוש[עלויות בפועל])</f>
        <v>0</v>
      </c>
    </row>
    <row r="18" spans="1:4" ht="21" customHeight="1" x14ac:dyDescent="0.2">
      <c r="A18" s="1"/>
      <c r="B18" s="20"/>
      <c r="C18" s="21"/>
      <c r="D18" s="21"/>
    </row>
    <row r="19" spans="1:4" ht="21" customHeight="1" x14ac:dyDescent="0.2">
      <c r="A19" s="1"/>
      <c r="B19" s="26" t="s">
        <v>4</v>
      </c>
      <c r="C19" s="21" t="s">
        <v>66</v>
      </c>
      <c r="D19" s="21" t="s">
        <v>67</v>
      </c>
    </row>
    <row r="20" spans="1:4" ht="21" customHeight="1" x14ac:dyDescent="0.2">
      <c r="A20" s="1"/>
      <c r="B20" s="20" t="s">
        <v>35</v>
      </c>
      <c r="C20" s="35"/>
      <c r="D20" s="35"/>
    </row>
    <row r="21" spans="1:4" ht="21" customHeight="1" x14ac:dyDescent="0.2">
      <c r="A21" s="1"/>
      <c r="B21" s="20" t="s">
        <v>36</v>
      </c>
      <c r="C21" s="35"/>
      <c r="D21" s="35"/>
    </row>
    <row r="22" spans="1:4" ht="21" customHeight="1" x14ac:dyDescent="0.2">
      <c r="A22" s="1"/>
      <c r="B22" s="20" t="s">
        <v>37</v>
      </c>
      <c r="C22" s="35"/>
      <c r="D22" s="35"/>
    </row>
    <row r="23" spans="1:4" ht="21" customHeight="1" x14ac:dyDescent="0.2">
      <c r="A23" s="1"/>
      <c r="B23" s="20" t="s">
        <v>38</v>
      </c>
      <c r="C23" s="35"/>
      <c r="D23" s="35"/>
    </row>
    <row r="24" spans="1:4" ht="21" customHeight="1" x14ac:dyDescent="0.2">
      <c r="A24" s="1"/>
      <c r="B24" s="20" t="s">
        <v>39</v>
      </c>
      <c r="C24" s="35"/>
      <c r="D24" s="35"/>
    </row>
    <row r="25" spans="1:4" ht="21" customHeight="1" x14ac:dyDescent="0.2">
      <c r="A25" s="1"/>
      <c r="B25" s="20" t="s">
        <v>40</v>
      </c>
      <c r="C25" s="35"/>
      <c r="D25" s="35"/>
    </row>
    <row r="26" spans="1:4" ht="21" customHeight="1" x14ac:dyDescent="0.2">
      <c r="A26" s="1"/>
      <c r="B26" s="20" t="s">
        <v>41</v>
      </c>
      <c r="C26" s="35"/>
      <c r="D26" s="35"/>
    </row>
    <row r="27" spans="1:4" ht="21" customHeight="1" x14ac:dyDescent="0.2">
      <c r="A27" s="1"/>
      <c r="B27" s="20" t="s">
        <v>42</v>
      </c>
      <c r="C27" s="35"/>
      <c r="D27" s="35"/>
    </row>
    <row r="28" spans="1:4" ht="21" customHeight="1" x14ac:dyDescent="0.2">
      <c r="A28" s="1"/>
      <c r="B28" s="20" t="s">
        <v>29</v>
      </c>
      <c r="C28" s="35"/>
      <c r="D28" s="35"/>
    </row>
    <row r="29" spans="1:4" ht="21" customHeight="1" x14ac:dyDescent="0.2">
      <c r="A29" s="1"/>
      <c r="B29" s="20" t="s">
        <v>68</v>
      </c>
      <c r="C29" s="35">
        <f>SUBTOTAL(109,טבלה_פרחים_וקישוטים[עלויות משוערות])</f>
        <v>0</v>
      </c>
      <c r="D29" s="35">
        <f>SUBTOTAL(109,טבלה_פרחים_וקישוטים[עלויות בפועל])</f>
        <v>0</v>
      </c>
    </row>
    <row r="30" spans="1:4" ht="21" customHeight="1" x14ac:dyDescent="0.2">
      <c r="A30" s="1"/>
      <c r="B30" s="20"/>
      <c r="C30" s="21"/>
      <c r="D30" s="21"/>
    </row>
    <row r="31" spans="1:4" ht="21" customHeight="1" x14ac:dyDescent="0.2">
      <c r="A31" s="1"/>
      <c r="B31" s="26" t="s">
        <v>5</v>
      </c>
      <c r="C31" s="21" t="s">
        <v>66</v>
      </c>
      <c r="D31" s="21" t="s">
        <v>67</v>
      </c>
    </row>
    <row r="32" spans="1:4" ht="21" customHeight="1" x14ac:dyDescent="0.2">
      <c r="A32" s="1"/>
      <c r="B32" s="20" t="s">
        <v>43</v>
      </c>
      <c r="C32" s="35"/>
      <c r="D32" s="35"/>
    </row>
    <row r="33" spans="1:4" ht="21" customHeight="1" x14ac:dyDescent="0.2">
      <c r="A33" s="1"/>
      <c r="B33" s="20" t="s">
        <v>44</v>
      </c>
      <c r="C33" s="35"/>
      <c r="D33" s="35"/>
    </row>
    <row r="34" spans="1:4" ht="21" customHeight="1" x14ac:dyDescent="0.2">
      <c r="A34" s="1"/>
      <c r="B34" s="20" t="s">
        <v>45</v>
      </c>
      <c r="C34" s="35"/>
      <c r="D34" s="35"/>
    </row>
    <row r="35" spans="1:4" ht="21" customHeight="1" x14ac:dyDescent="0.2">
      <c r="A35" s="1"/>
      <c r="B35" s="20" t="s">
        <v>46</v>
      </c>
      <c r="C35" s="35"/>
      <c r="D35" s="35"/>
    </row>
    <row r="36" spans="1:4" ht="21" customHeight="1" x14ac:dyDescent="0.2">
      <c r="A36" s="1"/>
      <c r="B36" s="20" t="s">
        <v>29</v>
      </c>
      <c r="C36" s="35"/>
      <c r="D36" s="35"/>
    </row>
    <row r="37" spans="1:4" ht="21" customHeight="1" x14ac:dyDescent="0.2">
      <c r="A37" s="1"/>
      <c r="B37" s="20" t="s">
        <v>68</v>
      </c>
      <c r="C37" s="35">
        <f>SUBTOTAL(109,טבלה_מוסיקה[עלויות משוערות])</f>
        <v>0</v>
      </c>
      <c r="D37" s="35">
        <f>SUBTOTAL(109,טבלה_מוסיקה[עלויות בפועל])</f>
        <v>0</v>
      </c>
    </row>
    <row r="38" spans="1:4" ht="21" customHeight="1" x14ac:dyDescent="0.2">
      <c r="A38" s="1"/>
      <c r="B38" s="20"/>
      <c r="C38" s="21"/>
      <c r="D38" s="21"/>
    </row>
    <row r="39" spans="1:4" ht="21" customHeight="1" x14ac:dyDescent="0.2">
      <c r="A39" s="1"/>
      <c r="B39" s="26" t="s">
        <v>6</v>
      </c>
      <c r="C39" s="21" t="s">
        <v>66</v>
      </c>
      <c r="D39" s="21" t="s">
        <v>67</v>
      </c>
    </row>
    <row r="40" spans="1:4" ht="21" customHeight="1" x14ac:dyDescent="0.2">
      <c r="A40" s="1"/>
      <c r="B40" s="20" t="s">
        <v>47</v>
      </c>
      <c r="C40" s="35"/>
      <c r="D40" s="35"/>
    </row>
    <row r="41" spans="1:4" ht="21" customHeight="1" x14ac:dyDescent="0.2">
      <c r="A41" s="1"/>
      <c r="B41" s="20" t="s">
        <v>48</v>
      </c>
      <c r="C41" s="35"/>
      <c r="D41" s="35"/>
    </row>
    <row r="42" spans="1:4" ht="21" customHeight="1" x14ac:dyDescent="0.2">
      <c r="A42" s="1"/>
      <c r="B42" s="20" t="s">
        <v>49</v>
      </c>
      <c r="C42" s="35"/>
      <c r="D42" s="35"/>
    </row>
    <row r="43" spans="1:4" ht="21" customHeight="1" x14ac:dyDescent="0.2">
      <c r="A43" s="1"/>
      <c r="B43" s="20" t="s">
        <v>29</v>
      </c>
      <c r="C43" s="35"/>
      <c r="D43" s="35"/>
    </row>
    <row r="44" spans="1:4" ht="21" customHeight="1" x14ac:dyDescent="0.2">
      <c r="A44" s="1"/>
      <c r="B44" s="20" t="s">
        <v>68</v>
      </c>
      <c r="C44" s="35">
        <f>SUBTOTAL(109,טבלה_תמונות_ווידאו[עלויות משוערות])</f>
        <v>0</v>
      </c>
      <c r="D44" s="35">
        <f>SUBTOTAL(109,טבלה_תמונות_ווידאו[עלויות בפועל])</f>
        <v>0</v>
      </c>
    </row>
    <row r="45" spans="1:4" ht="21" customHeight="1" x14ac:dyDescent="0.2">
      <c r="A45" s="1"/>
      <c r="B45" s="20"/>
      <c r="C45" s="21"/>
      <c r="D45" s="21"/>
    </row>
    <row r="46" spans="1:4" ht="21" customHeight="1" x14ac:dyDescent="0.2">
      <c r="A46" s="1"/>
      <c r="B46" s="26" t="s">
        <v>7</v>
      </c>
      <c r="C46" s="21" t="s">
        <v>66</v>
      </c>
      <c r="D46" s="21" t="s">
        <v>67</v>
      </c>
    </row>
    <row r="47" spans="1:4" ht="21" customHeight="1" x14ac:dyDescent="0.2">
      <c r="A47" s="1"/>
      <c r="B47" s="20" t="s">
        <v>50</v>
      </c>
      <c r="C47" s="35"/>
      <c r="D47" s="35"/>
    </row>
    <row r="48" spans="1:4" ht="21" customHeight="1" x14ac:dyDescent="0.2">
      <c r="A48" s="1"/>
      <c r="B48" s="20" t="s">
        <v>51</v>
      </c>
      <c r="C48" s="35"/>
      <c r="D48" s="35"/>
    </row>
    <row r="49" spans="1:4" ht="21" customHeight="1" x14ac:dyDescent="0.2">
      <c r="A49" s="1"/>
      <c r="B49" s="20" t="s">
        <v>29</v>
      </c>
      <c r="C49" s="35"/>
      <c r="D49" s="35"/>
    </row>
    <row r="50" spans="1:4" ht="21" customHeight="1" x14ac:dyDescent="0.2">
      <c r="A50" s="1"/>
      <c r="B50" s="20" t="s">
        <v>68</v>
      </c>
      <c r="C50" s="35">
        <f>SUBTOTAL(109,טבלה_מתנות[עלויות משוערות])</f>
        <v>0</v>
      </c>
      <c r="D50" s="35">
        <f>SUBTOTAL(109,טבלה_מתנות[עלויות בפועל])</f>
        <v>0</v>
      </c>
    </row>
    <row r="51" spans="1:4" ht="21" customHeight="1" x14ac:dyDescent="0.2">
      <c r="A51" s="1"/>
      <c r="B51" s="20"/>
      <c r="C51" s="21"/>
      <c r="D51" s="21"/>
    </row>
    <row r="52" spans="1:4" ht="21" customHeight="1" x14ac:dyDescent="0.2">
      <c r="A52" s="1"/>
      <c r="B52" s="26" t="s">
        <v>8</v>
      </c>
      <c r="C52" s="21" t="s">
        <v>66</v>
      </c>
      <c r="D52" s="21" t="s">
        <v>67</v>
      </c>
    </row>
    <row r="53" spans="1:4" ht="21" customHeight="1" x14ac:dyDescent="0.2">
      <c r="A53" s="1"/>
      <c r="B53" s="20" t="s">
        <v>52</v>
      </c>
      <c r="C53" s="35"/>
      <c r="D53" s="35"/>
    </row>
    <row r="54" spans="1:4" ht="21" customHeight="1" x14ac:dyDescent="0.2">
      <c r="A54" s="1"/>
      <c r="B54" s="20" t="s">
        <v>53</v>
      </c>
      <c r="C54" s="35"/>
      <c r="D54" s="35"/>
    </row>
    <row r="55" spans="1:4" ht="21" customHeight="1" x14ac:dyDescent="0.2">
      <c r="A55" s="1"/>
      <c r="B55" s="20" t="s">
        <v>29</v>
      </c>
      <c r="C55" s="35"/>
      <c r="D55" s="35"/>
    </row>
    <row r="56" spans="1:4" ht="21" customHeight="1" x14ac:dyDescent="0.2">
      <c r="A56" s="1"/>
      <c r="B56" s="20" t="s">
        <v>68</v>
      </c>
      <c r="C56" s="35">
        <f>SUBTOTAL(109,טבלה_טקס[עלויות משוערות])</f>
        <v>0</v>
      </c>
      <c r="D56" s="35">
        <f>SUBTOTAL(109,טבלה_טקס[עלויות בפועל])</f>
        <v>0</v>
      </c>
    </row>
    <row r="57" spans="1:4" ht="21" customHeight="1" x14ac:dyDescent="0.2">
      <c r="A57" s="1"/>
      <c r="B57" s="20"/>
      <c r="C57" s="21"/>
      <c r="D57" s="21"/>
    </row>
    <row r="58" spans="1:4" ht="21" customHeight="1" x14ac:dyDescent="0.2">
      <c r="A58" s="1"/>
      <c r="B58" s="26" t="s">
        <v>9</v>
      </c>
      <c r="C58" s="21" t="s">
        <v>66</v>
      </c>
      <c r="D58" s="21" t="s">
        <v>67</v>
      </c>
    </row>
    <row r="59" spans="1:4" ht="21" customHeight="1" x14ac:dyDescent="0.2">
      <c r="A59" s="1"/>
      <c r="B59" s="20" t="s">
        <v>54</v>
      </c>
      <c r="C59" s="35"/>
      <c r="D59" s="35"/>
    </row>
    <row r="60" spans="1:4" ht="21" customHeight="1" x14ac:dyDescent="0.2">
      <c r="A60" s="1"/>
      <c r="B60" s="20" t="s">
        <v>55</v>
      </c>
      <c r="C60" s="35"/>
      <c r="D60" s="35"/>
    </row>
    <row r="61" spans="1:4" ht="21" customHeight="1" x14ac:dyDescent="0.2">
      <c r="A61" s="1"/>
      <c r="B61" s="20" t="s">
        <v>56</v>
      </c>
      <c r="C61" s="35"/>
      <c r="D61" s="35"/>
    </row>
    <row r="62" spans="1:4" ht="21" customHeight="1" x14ac:dyDescent="0.2">
      <c r="A62" s="1"/>
      <c r="B62" s="20" t="s">
        <v>57</v>
      </c>
      <c r="C62" s="35"/>
      <c r="D62" s="35"/>
    </row>
    <row r="63" spans="1:4" ht="21" customHeight="1" x14ac:dyDescent="0.2">
      <c r="A63" s="1"/>
      <c r="B63" s="20" t="s">
        <v>58</v>
      </c>
      <c r="C63" s="35"/>
      <c r="D63" s="35"/>
    </row>
    <row r="64" spans="1:4" ht="21" customHeight="1" x14ac:dyDescent="0.2">
      <c r="A64" s="1"/>
      <c r="B64" s="20" t="s">
        <v>59</v>
      </c>
      <c r="C64" s="35"/>
      <c r="D64" s="35"/>
    </row>
    <row r="65" spans="1:4" ht="21" customHeight="1" x14ac:dyDescent="0.2">
      <c r="A65" s="1"/>
      <c r="B65" s="20" t="s">
        <v>60</v>
      </c>
      <c r="C65" s="35"/>
      <c r="D65" s="35"/>
    </row>
    <row r="66" spans="1:4" ht="21" customHeight="1" x14ac:dyDescent="0.2">
      <c r="A66" s="1"/>
      <c r="B66" s="20" t="s">
        <v>29</v>
      </c>
      <c r="C66" s="35"/>
      <c r="D66" s="35"/>
    </row>
    <row r="67" spans="1:4" ht="21" customHeight="1" x14ac:dyDescent="0.2">
      <c r="A67" s="1"/>
      <c r="B67" s="20" t="s">
        <v>68</v>
      </c>
      <c r="C67" s="35">
        <f>SUBTOTAL(109,טבלה_נייר_מכתבים[עלויות משוערות])</f>
        <v>0</v>
      </c>
      <c r="D67" s="35">
        <f>SUBTOTAL(109,טבלה_נייר_מכתבים[עלויות בפועל])</f>
        <v>0</v>
      </c>
    </row>
    <row r="68" spans="1:4" ht="21" customHeight="1" x14ac:dyDescent="0.2">
      <c r="A68" s="1"/>
      <c r="B68" s="20"/>
      <c r="C68" s="21"/>
      <c r="D68" s="21"/>
    </row>
    <row r="69" spans="1:4" ht="21" customHeight="1" x14ac:dyDescent="0.2">
      <c r="A69" s="1"/>
      <c r="B69" s="26" t="s">
        <v>10</v>
      </c>
      <c r="C69" s="21" t="s">
        <v>66</v>
      </c>
      <c r="D69" s="21" t="s">
        <v>67</v>
      </c>
    </row>
    <row r="70" spans="1:4" ht="21" customHeight="1" x14ac:dyDescent="0.2">
      <c r="A70" s="1"/>
      <c r="B70" s="20" t="s">
        <v>10</v>
      </c>
      <c r="C70" s="35"/>
      <c r="D70" s="35"/>
    </row>
    <row r="71" spans="1:4" ht="21" customHeight="1" x14ac:dyDescent="0.2">
      <c r="A71" s="1"/>
      <c r="B71" s="20" t="s">
        <v>61</v>
      </c>
      <c r="C71" s="35"/>
      <c r="D71" s="35"/>
    </row>
    <row r="72" spans="1:4" ht="21" customHeight="1" x14ac:dyDescent="0.2">
      <c r="A72" s="1"/>
      <c r="B72" s="20" t="s">
        <v>68</v>
      </c>
      <c r="C72" s="35">
        <f>SUBTOTAL(109,טבלה_טבעות_חתונה[עלויות משוערות])</f>
        <v>0</v>
      </c>
      <c r="D72" s="35">
        <f>SUBTOTAL(109,טבלה_טבעות_חתונה[עלויות בפועל])</f>
        <v>0</v>
      </c>
    </row>
    <row r="73" spans="1:4" ht="21" customHeight="1" x14ac:dyDescent="0.2">
      <c r="A73" s="1"/>
      <c r="B73" s="20"/>
      <c r="C73" s="21"/>
      <c r="D73" s="21"/>
    </row>
    <row r="74" spans="1:4" ht="21" customHeight="1" x14ac:dyDescent="0.2">
      <c r="A74" s="1"/>
      <c r="B74" s="26" t="s">
        <v>11</v>
      </c>
      <c r="C74" s="21" t="s">
        <v>66</v>
      </c>
      <c r="D74" s="21" t="s">
        <v>67</v>
      </c>
    </row>
    <row r="75" spans="1:4" ht="21" customHeight="1" x14ac:dyDescent="0.2">
      <c r="A75" s="1"/>
      <c r="B75" s="20" t="s">
        <v>62</v>
      </c>
      <c r="C75" s="35"/>
      <c r="D75" s="35"/>
    </row>
    <row r="76" spans="1:4" ht="21" customHeight="1" x14ac:dyDescent="0.2">
      <c r="A76" s="1"/>
      <c r="B76" s="20" t="s">
        <v>63</v>
      </c>
      <c r="C76" s="35"/>
      <c r="D76" s="35"/>
    </row>
    <row r="77" spans="1:4" ht="21" customHeight="1" x14ac:dyDescent="0.2">
      <c r="A77" s="1"/>
      <c r="B77" s="20" t="s">
        <v>64</v>
      </c>
      <c r="C77" s="35"/>
      <c r="D77" s="35"/>
    </row>
    <row r="78" spans="1:4" ht="21" customHeight="1" x14ac:dyDescent="0.2">
      <c r="A78" s="1"/>
      <c r="B78" s="20" t="s">
        <v>65</v>
      </c>
      <c r="C78" s="35"/>
      <c r="D78" s="35"/>
    </row>
    <row r="79" spans="1:4" ht="21" customHeight="1" x14ac:dyDescent="0.2">
      <c r="A79" s="1"/>
      <c r="B79" s="20" t="s">
        <v>29</v>
      </c>
      <c r="C79" s="35"/>
      <c r="D79" s="35"/>
    </row>
    <row r="80" spans="1:4" ht="21" customHeight="1" x14ac:dyDescent="0.2">
      <c r="A80" s="1"/>
      <c r="B80" s="20" t="s">
        <v>68</v>
      </c>
      <c r="C80" s="35">
        <f>SUBTOTAL(109,טבלה_תחבורה[עלויות משוערות])</f>
        <v>0</v>
      </c>
      <c r="D80" s="35">
        <f>SUBTOTAL(109,טבלה_תחבורה[עלויות בפועל])</f>
        <v>0</v>
      </c>
    </row>
  </sheetData>
  <dataValidations count="1">
    <dataValidation allowBlank="1" showInputMessage="1" showErrorMessage="1" prompt="עבור כל קטגוריית הוצאות, באפשרותך לשנות פריטים ולהזין עלויות משוערות ועלויות בפועל." sqref="A1" xr:uid="{00000000-0002-0000-0100-000000000000}"/>
  </dataValidations>
  <pageMargins left="0.7" right="0.7" top="0.75" bottom="0.75" header="0.3" footer="0.3"/>
  <pageSetup paperSize="9" orientation="portrait" r:id="rId1"/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908C7367-03D4-4B1E-91A0-A1511E83F8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FDFB9F-3EE9-4B4D-8213-B3A7269F1D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5A37BA-547D-4E63-B822-D506CDCC9D3D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1</vt:i4>
      </vt:variant>
    </vt:vector>
  </HeadingPairs>
  <TitlesOfParts>
    <vt:vector size="3" baseType="lpstr">
      <vt:lpstr>סיכום תקציב</vt:lpstr>
      <vt:lpstr>פרטי תקציב</vt:lpstr>
      <vt:lpstr>תקציב_כולל_לחתונה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2019-02-11T03:21:58Z</dcterms:created>
  <dcterms:modified xsi:type="dcterms:W3CDTF">2019-07-22T09:08:07Z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