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6545D1E6-8991-4F05-A339-D1A8F96C48CA}" xr6:coauthVersionLast="36" xr6:coauthVersionMax="43" xr10:uidLastSave="{00000000-0000-0000-0000-000000000000}"/>
  <bookViews>
    <workbookView xWindow="810" yWindow="-120" windowWidth="29040" windowHeight="15840" xr2:uid="{00000000-000D-0000-FFFF-FFFF00000000}"/>
  </bookViews>
  <sheets>
    <sheet name="Povzetek" sheetId="4" r:id="rId1"/>
    <sheet name="Sredstva" sheetId="1" r:id="rId2"/>
    <sheet name="Obveznosti in lastni kapital" sheetId="2" r:id="rId3"/>
  </sheets>
  <definedNames>
    <definedName name="Prejšnje_leto">Povzetek!$C$2</definedName>
    <definedName name="Trenutno_leto">Povzetek!$D$2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4" l="1"/>
  <c r="D2" i="4"/>
  <c r="D2" i="2" s="1"/>
  <c r="C2" i="4"/>
  <c r="C2" i="1" s="1"/>
  <c r="C19" i="2"/>
  <c r="D19" i="2"/>
  <c r="C14" i="2"/>
  <c r="D14" i="2"/>
  <c r="C10" i="2"/>
  <c r="C6" i="4" s="1"/>
  <c r="D10" i="2"/>
  <c r="C21" i="1"/>
  <c r="D21" i="1"/>
  <c r="C17" i="1"/>
  <c r="D17" i="1"/>
  <c r="C10" i="1"/>
  <c r="C5" i="4" s="1"/>
  <c r="D10" i="1"/>
  <c r="D5" i="4" s="1"/>
  <c r="D7" i="4" s="1"/>
  <c r="C7" i="4" l="1"/>
  <c r="C2" i="2"/>
  <c r="D2" i="1"/>
</calcChain>
</file>

<file path=xl/sharedStrings.xml><?xml version="1.0" encoding="utf-8"?>
<sst xmlns="http://schemas.openxmlformats.org/spreadsheetml/2006/main" count="53" uniqueCount="38">
  <si>
    <t>Povzetek bilance</t>
  </si>
  <si>
    <t>Skupno število sredstev</t>
  </si>
  <si>
    <t>Skupaj obveznosti in lastni kapital</t>
  </si>
  <si>
    <t>Bilanca</t>
  </si>
  <si>
    <t>Leto 1</t>
  </si>
  <si>
    <t>Leto 2</t>
  </si>
  <si>
    <t xml:space="preserve"> </t>
  </si>
  <si>
    <t>Kratkoročna sredstva</t>
  </si>
  <si>
    <t>Denarna sredstva</t>
  </si>
  <si>
    <t>Naložbe</t>
  </si>
  <si>
    <t>Inventar</t>
  </si>
  <si>
    <t>Terjatve</t>
  </si>
  <si>
    <t>Vnaprej plačani stroški</t>
  </si>
  <si>
    <t>Drugo</t>
  </si>
  <si>
    <t>Skupaj kratkoročna sredstva</t>
  </si>
  <si>
    <t>Osnovna sredstva</t>
  </si>
  <si>
    <t>Nepremičnine in oprema</t>
  </si>
  <si>
    <t>Izboljšave zakupa</t>
  </si>
  <si>
    <t>Lastni kapital in druge naložbe</t>
  </si>
  <si>
    <t>Minus obračunana amortizacija</t>
  </si>
  <si>
    <t>Skupaj osnovna sredstva</t>
  </si>
  <si>
    <t>Druga sredstva</t>
  </si>
  <si>
    <t>Poslovna vrednost</t>
  </si>
  <si>
    <t>Skupaj druga sredstva</t>
  </si>
  <si>
    <t>Trenutno obveznosti</t>
  </si>
  <si>
    <t>Obveznosti</t>
  </si>
  <si>
    <t>Obračunane plače</t>
  </si>
  <si>
    <t>Obračunano nadomestilo</t>
  </si>
  <si>
    <t>Davek na dohodek</t>
  </si>
  <si>
    <t>Prenosne premije</t>
  </si>
  <si>
    <t>Skupaj trenutne obveznosti</t>
  </si>
  <si>
    <t>Dolgoročne obveznosti</t>
  </si>
  <si>
    <t>Hipoteka</t>
  </si>
  <si>
    <t>Skupaj dolgoročne obveznosti</t>
  </si>
  <si>
    <t>Lastni kapital</t>
  </si>
  <si>
    <t>Kapitalska naložba</t>
  </si>
  <si>
    <t>Zbrani zadržani dobiček</t>
  </si>
  <si>
    <t>Skupaj lastni 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</si>
</sst>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#,##0.00\ &quot;€&quot;"/>
  </numFmts>
  <fonts count="25" x14ac:knownFonts="1">
    <font>
      <sz val="11"/>
      <color theme="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3"/>
      <name val="Constantia"/>
      <family val="2"/>
      <scheme val="major"/>
    </font>
    <font>
      <sz val="11"/>
      <name val="Franklin Gothic Book"/>
      <family val="2"/>
      <scheme val="minor"/>
    </font>
    <font>
      <sz val="12"/>
      <color theme="5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20"/>
      <color theme="0"/>
      <name val="Constantia"/>
      <family val="2"/>
      <scheme val="major"/>
    </font>
    <font>
      <sz val="11"/>
      <color theme="0"/>
      <name val="Franklin Gothic Book"/>
      <family val="2"/>
      <scheme val="minor"/>
    </font>
    <font>
      <sz val="20"/>
      <color theme="3"/>
      <name val="Constantia"/>
      <family val="2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5" tint="0.79998168889431442"/>
      </bottom>
      <diagonal/>
    </border>
    <border>
      <left/>
      <right/>
      <top style="thin">
        <color theme="6" tint="0.7999511703848384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0" applyNumberFormat="0" applyAlignment="0" applyProtection="0"/>
    <xf numFmtId="0" fontId="18" fillId="8" borderId="11" applyNumberFormat="0" applyAlignment="0" applyProtection="0"/>
    <xf numFmtId="0" fontId="19" fillId="8" borderId="10" applyNumberFormat="0" applyAlignment="0" applyProtection="0"/>
    <xf numFmtId="0" fontId="20" fillId="0" borderId="12" applyNumberFormat="0" applyFill="0" applyAlignment="0" applyProtection="0"/>
    <xf numFmtId="0" fontId="21" fillId="9" borderId="13" applyNumberFormat="0" applyAlignment="0" applyProtection="0"/>
    <xf numFmtId="0" fontId="22" fillId="0" borderId="0" applyNumberFormat="0" applyFill="0" applyBorder="0" applyAlignment="0" applyProtection="0"/>
    <xf numFmtId="0" fontId="9" fillId="10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7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7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</cellStyleXfs>
  <cellXfs count="21">
    <xf numFmtId="0" fontId="0" fillId="0" borderId="0" xfId="0"/>
    <xf numFmtId="0" fontId="0" fillId="0" borderId="0" xfId="0" applyFont="1" applyAlignment="1">
      <alignment vertical="center"/>
    </xf>
    <xf numFmtId="0" fontId="2" fillId="0" borderId="1" xfId="0" applyFont="1" applyBorder="1" applyAlignment="1"/>
    <xf numFmtId="0" fontId="1" fillId="0" borderId="3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0" fillId="0" borderId="0" xfId="0" applyFont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left" vertical="center" indent="1"/>
    </xf>
    <xf numFmtId="0" fontId="0" fillId="3" borderId="0" xfId="0" applyFont="1" applyFill="1" applyAlignment="1">
      <alignment horizontal="left" vertical="center" indent="1"/>
    </xf>
    <xf numFmtId="0" fontId="4" fillId="0" borderId="1" xfId="0" applyFont="1" applyBorder="1" applyAlignment="1">
      <alignment horizontal="right" indent="1"/>
    </xf>
    <xf numFmtId="0" fontId="4" fillId="0" borderId="0" xfId="0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0" fontId="5" fillId="0" borderId="2" xfId="0" applyFont="1" applyBorder="1" applyAlignment="1">
      <alignment horizontal="left" vertical="center" indent="1"/>
    </xf>
    <xf numFmtId="0" fontId="8" fillId="0" borderId="1" xfId="0" applyFont="1" applyFill="1" applyBorder="1" applyAlignment="1"/>
    <xf numFmtId="0" fontId="1" fillId="0" borderId="0" xfId="0" applyFont="1" applyFill="1" applyAlignment="1">
      <alignment vertical="center"/>
    </xf>
    <xf numFmtId="0" fontId="6" fillId="0" borderId="5" xfId="0" applyFont="1" applyFill="1" applyBorder="1" applyAlignment="1"/>
    <xf numFmtId="0" fontId="7" fillId="0" borderId="5" xfId="0" applyFont="1" applyFill="1" applyBorder="1" applyAlignment="1">
      <alignment vertical="center"/>
    </xf>
    <xf numFmtId="166" fontId="0" fillId="0" borderId="0" xfId="0" applyNumberFormat="1" applyFont="1" applyAlignment="1">
      <alignment horizontal="right" vertical="center" indent="1"/>
    </xf>
    <xf numFmtId="166" fontId="0" fillId="3" borderId="0" xfId="0" applyNumberFormat="1" applyFont="1" applyFill="1" applyAlignment="1">
      <alignment horizontal="right" vertical="center" indent="1"/>
    </xf>
    <xf numFmtId="166" fontId="0" fillId="2" borderId="0" xfId="0" applyNumberFormat="1" applyFont="1" applyFill="1" applyAlignment="1">
      <alignment horizontal="right" vertical="center" indent="1"/>
    </xf>
    <xf numFmtId="166" fontId="3" fillId="2" borderId="0" xfId="0" applyNumberFormat="1" applyFont="1" applyFill="1" applyAlignment="1">
      <alignment horizontal="right" vertical="center" inden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1" builtinId="3" customBuiltin="1"/>
    <cellStyle name="千位分隔[0]" xfId="2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5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3" builtinId="4" customBuiltin="1"/>
    <cellStyle name="货币[0]" xfId="4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1"/>
        <name val="Franklin Gothic Book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charset val="238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charset val="238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Poslovna tabela" pivot="0" count="3" xr9:uid="{00000000-0011-0000-FFFF-FFFF00000000}">
      <tableStyleElement type="wholeTable" dxfId="51"/>
      <tableStyleElement type="headerRow" dxfId="50"/>
      <tableStyleElement type="secondRow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2"/>
                </a:solidFill>
                <a:latin typeface="Constantia (Headings)"/>
                <a:ea typeface=""/>
                <a:cs typeface=""/>
              </a:defRPr>
            </a:pPr>
            <a:r>
              <a:rPr lang="en-US">
                <a:latin typeface="Constantia (Headings)"/>
              </a:rPr>
              <a:t>Sredstva</a:t>
            </a:r>
          </a:p>
        </c:rich>
      </c:tx>
      <c:layout>
        <c:manualLayout>
          <c:xMode val="edge"/>
          <c:yMode val="edge"/>
          <c:x val="1.2538232720909868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2"/>
              </a:solidFill>
              <a:latin typeface="Constantia (Headings)"/>
              <a:ea typeface=""/>
              <a:cs typeface="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318122697570812"/>
          <c:y val="0.17336401131676724"/>
          <c:w val="0.67404923791054305"/>
          <c:h val="0.7976967651770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Povzetek!$C$2</c:f>
              <c:strCache>
                <c:ptCount val="1"/>
                <c:pt idx="0">
                  <c:v>Leto 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(Sredstva!$B$20,Sredstva!$B$13:$B$16,Sredstva!$B$4:$B$9)</c:f>
              <c:strCache>
                <c:ptCount val="11"/>
                <c:pt idx="0">
                  <c:v>Poslovna vrednost</c:v>
                </c:pt>
                <c:pt idx="1">
                  <c:v>Nepremičnine in oprema</c:v>
                </c:pt>
                <c:pt idx="2">
                  <c:v>Izboljšave zakupa</c:v>
                </c:pt>
                <c:pt idx="3">
                  <c:v>Lastni kapital in druge naložbe</c:v>
                </c:pt>
                <c:pt idx="4">
                  <c:v>Minus obračunana amortizacija</c:v>
                </c:pt>
                <c:pt idx="5">
                  <c:v>Denarna sredstva</c:v>
                </c:pt>
                <c:pt idx="6">
                  <c:v>Naložbe</c:v>
                </c:pt>
                <c:pt idx="7">
                  <c:v>Inventar</c:v>
                </c:pt>
                <c:pt idx="8">
                  <c:v>Terjatve</c:v>
                </c:pt>
                <c:pt idx="9">
                  <c:v>Vnaprej plačani stroški</c:v>
                </c:pt>
                <c:pt idx="10">
                  <c:v>Drugo</c:v>
                </c:pt>
              </c:strCache>
            </c:strRef>
          </c:cat>
          <c:val>
            <c:numRef>
              <c:f>(Sredstva!$C$20,Sredstva!$C$13:$C$16,Sredstva!$C$4:$C$9)</c:f>
              <c:numCache>
                <c:formatCode>#,##0.00\ "€"</c:formatCode>
                <c:ptCount val="11"/>
                <c:pt idx="0">
                  <c:v>150</c:v>
                </c:pt>
                <c:pt idx="1">
                  <c:v>2500</c:v>
                </c:pt>
                <c:pt idx="2">
                  <c:v>450</c:v>
                </c:pt>
                <c:pt idx="3">
                  <c:v>1250</c:v>
                </c:pt>
                <c:pt idx="4">
                  <c:v>545</c:v>
                </c:pt>
                <c:pt idx="5">
                  <c:v>1000</c:v>
                </c:pt>
                <c:pt idx="6">
                  <c:v>1500</c:v>
                </c:pt>
                <c:pt idx="7">
                  <c:v>650</c:v>
                </c:pt>
                <c:pt idx="8">
                  <c:v>150</c:v>
                </c:pt>
                <c:pt idx="9">
                  <c:v>1230</c:v>
                </c:pt>
                <c:pt idx="1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C-427F-AC9A-071D13E99426}"/>
            </c:ext>
          </c:extLst>
        </c:ser>
        <c:ser>
          <c:idx val="1"/>
          <c:order val="1"/>
          <c:tx>
            <c:strRef>
              <c:f>Povzetek!$D$2</c:f>
              <c:strCache>
                <c:ptCount val="1"/>
                <c:pt idx="0">
                  <c:v>Leto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(Sredstva!$B$20,Sredstva!$B$13:$B$16,Sredstva!$B$4:$B$9)</c:f>
              <c:strCache>
                <c:ptCount val="11"/>
                <c:pt idx="0">
                  <c:v>Poslovna vrednost</c:v>
                </c:pt>
                <c:pt idx="1">
                  <c:v>Nepremičnine in oprema</c:v>
                </c:pt>
                <c:pt idx="2">
                  <c:v>Izboljšave zakupa</c:v>
                </c:pt>
                <c:pt idx="3">
                  <c:v>Lastni kapital in druge naložbe</c:v>
                </c:pt>
                <c:pt idx="4">
                  <c:v>Minus obračunana amortizacija</c:v>
                </c:pt>
                <c:pt idx="5">
                  <c:v>Denarna sredstva</c:v>
                </c:pt>
                <c:pt idx="6">
                  <c:v>Naložbe</c:v>
                </c:pt>
                <c:pt idx="7">
                  <c:v>Inventar</c:v>
                </c:pt>
                <c:pt idx="8">
                  <c:v>Terjatve</c:v>
                </c:pt>
                <c:pt idx="9">
                  <c:v>Vnaprej plačani stroški</c:v>
                </c:pt>
                <c:pt idx="10">
                  <c:v>Drugo</c:v>
                </c:pt>
              </c:strCache>
            </c:strRef>
          </c:cat>
          <c:val>
            <c:numRef>
              <c:f>(Sredstva!$D$20,Sredstva!$D$13:$D$16,Sredstva!$D$4:$D$9)</c:f>
              <c:numCache>
                <c:formatCode>#,##0.00\ "€"</c:formatCode>
                <c:ptCount val="11"/>
                <c:pt idx="0">
                  <c:v>190</c:v>
                </c:pt>
                <c:pt idx="1">
                  <c:v>2500</c:v>
                </c:pt>
                <c:pt idx="2">
                  <c:v>350</c:v>
                </c:pt>
                <c:pt idx="3">
                  <c:v>1600</c:v>
                </c:pt>
                <c:pt idx="4">
                  <c:v>1295</c:v>
                </c:pt>
                <c:pt idx="5">
                  <c:v>1700</c:v>
                </c:pt>
                <c:pt idx="6">
                  <c:v>2550</c:v>
                </c:pt>
                <c:pt idx="7">
                  <c:v>1250</c:v>
                </c:pt>
                <c:pt idx="8">
                  <c:v>230</c:v>
                </c:pt>
                <c:pt idx="9">
                  <c:v>950</c:v>
                </c:pt>
                <c:pt idx="1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C-427F-AC9A-071D13E99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6775480"/>
        <c:axId val="506775808"/>
      </c:barChart>
      <c:catAx>
        <c:axId val="506775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75808"/>
        <c:crosses val="autoZero"/>
        <c:auto val="1"/>
        <c:lblAlgn val="ctr"/>
        <c:lblOffset val="100"/>
        <c:noMultiLvlLbl val="0"/>
      </c:catAx>
      <c:valAx>
        <c:axId val="5067758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7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855658598230779"/>
          <c:y val="1.1631046119235095E-2"/>
          <c:w val="0.24841652571206377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2"/>
                </a:solidFill>
                <a:effectLst/>
                <a:latin typeface="Constantia (Headings)"/>
                <a:ea typeface=""/>
                <a:cs typeface=""/>
              </a:defRPr>
            </a:pPr>
            <a:r>
              <a:rPr lang="en-US">
                <a:latin typeface="Constantia (Headings)"/>
              </a:rPr>
              <a:t>Obveznosti in lastni kapital</a:t>
            </a:r>
          </a:p>
        </c:rich>
      </c:tx>
      <c:layout>
        <c:manualLayout>
          <c:xMode val="edge"/>
          <c:yMode val="edge"/>
          <c:x val="1.3441897540585192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2"/>
              </a:solidFill>
              <a:effectLst/>
              <a:latin typeface="Constantia (Headings)"/>
              <a:ea typeface=""/>
              <a:cs typeface="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46680276076601"/>
          <c:y val="0.18341036915840064"/>
          <c:w val="0.70742957130358708"/>
          <c:h val="0.7684804172205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Povzetek!$C$2</c:f>
              <c:strCache>
                <c:ptCount val="1"/>
                <c:pt idx="0">
                  <c:v>Leto 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('Obveznosti in lastni kapital'!$B$4:$B$9,'Obveznosti in lastni kapital'!$B$13,'Obveznosti in lastni kapital'!$B$17:$B$18)</c:f>
              <c:strCache>
                <c:ptCount val="9"/>
                <c:pt idx="0">
                  <c:v>Obveznosti</c:v>
                </c:pt>
                <c:pt idx="1">
                  <c:v>Obračunane plače</c:v>
                </c:pt>
                <c:pt idx="2">
                  <c:v>Obračunano nadomestilo</c:v>
                </c:pt>
                <c:pt idx="3">
                  <c:v>Davek na dohodek</c:v>
                </c:pt>
                <c:pt idx="4">
                  <c:v>Prenosne premije</c:v>
                </c:pt>
                <c:pt idx="5">
                  <c:v>Drugo</c:v>
                </c:pt>
                <c:pt idx="6">
                  <c:v>Hipoteka</c:v>
                </c:pt>
                <c:pt idx="7">
                  <c:v>Kapitalska naložba</c:v>
                </c:pt>
                <c:pt idx="8">
                  <c:v>Zbrani zadržani dobiček</c:v>
                </c:pt>
              </c:strCache>
            </c:strRef>
          </c:cat>
          <c:val>
            <c:numRef>
              <c:f>('Obveznosti in lastni kapital'!$C$4:$C$9,'Obveznosti in lastni kapital'!$C$13,'Obveznosti in lastni kapital'!$C$17:$C$18)</c:f>
              <c:numCache>
                <c:formatCode>#,##0.00\ "€"</c:formatCode>
                <c:ptCount val="9"/>
                <c:pt idx="0">
                  <c:v>180</c:v>
                </c:pt>
                <c:pt idx="1">
                  <c:v>250</c:v>
                </c:pt>
                <c:pt idx="2">
                  <c:v>240</c:v>
                </c:pt>
                <c:pt idx="3">
                  <c:v>120</c:v>
                </c:pt>
                <c:pt idx="4">
                  <c:v>0</c:v>
                </c:pt>
                <c:pt idx="5">
                  <c:v>250</c:v>
                </c:pt>
                <c:pt idx="6">
                  <c:v>1500</c:v>
                </c:pt>
                <c:pt idx="7">
                  <c:v>5500</c:v>
                </c:pt>
                <c:pt idx="8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4-482D-817D-30AE983C480C}"/>
            </c:ext>
          </c:extLst>
        </c:ser>
        <c:ser>
          <c:idx val="1"/>
          <c:order val="1"/>
          <c:tx>
            <c:strRef>
              <c:f>Povzetek!$D$2</c:f>
              <c:strCache>
                <c:ptCount val="1"/>
                <c:pt idx="0">
                  <c:v>Leto 2019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('Obveznosti in lastni kapital'!$B$4:$B$9,'Obveznosti in lastni kapital'!$B$13,'Obveznosti in lastni kapital'!$B$17:$B$18)</c:f>
              <c:strCache>
                <c:ptCount val="9"/>
                <c:pt idx="0">
                  <c:v>Obveznosti</c:v>
                </c:pt>
                <c:pt idx="1">
                  <c:v>Obračunane plače</c:v>
                </c:pt>
                <c:pt idx="2">
                  <c:v>Obračunano nadomestilo</c:v>
                </c:pt>
                <c:pt idx="3">
                  <c:v>Davek na dohodek</c:v>
                </c:pt>
                <c:pt idx="4">
                  <c:v>Prenosne premije</c:v>
                </c:pt>
                <c:pt idx="5">
                  <c:v>Drugo</c:v>
                </c:pt>
                <c:pt idx="6">
                  <c:v>Hipoteka</c:v>
                </c:pt>
                <c:pt idx="7">
                  <c:v>Kapitalska naložba</c:v>
                </c:pt>
                <c:pt idx="8">
                  <c:v>Zbrani zadržani dobiček</c:v>
                </c:pt>
              </c:strCache>
            </c:strRef>
          </c:cat>
          <c:val>
            <c:numRef>
              <c:f>('Obveznosti in lastni kapital'!$D$4:$D$9,'Obveznosti in lastni kapital'!$D$13,'Obveznosti in lastni kapital'!$D$17:$D$18)</c:f>
              <c:numCache>
                <c:formatCode>#,##0.00\ "€"</c:formatCode>
                <c:ptCount val="9"/>
                <c:pt idx="0">
                  <c:v>252</c:v>
                </c:pt>
                <c:pt idx="1">
                  <c:v>370</c:v>
                </c:pt>
                <c:pt idx="2">
                  <c:v>190</c:v>
                </c:pt>
                <c:pt idx="3">
                  <c:v>130</c:v>
                </c:pt>
                <c:pt idx="4">
                  <c:v>0</c:v>
                </c:pt>
                <c:pt idx="5">
                  <c:v>235</c:v>
                </c:pt>
                <c:pt idx="6">
                  <c:v>1900</c:v>
                </c:pt>
                <c:pt idx="7">
                  <c:v>2500</c:v>
                </c:pt>
                <c:pt idx="8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4-482D-817D-30AE983C4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7355752"/>
        <c:axId val="417357392"/>
      </c:barChart>
      <c:catAx>
        <c:axId val="417355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357392"/>
        <c:crosses val="autoZero"/>
        <c:auto val="1"/>
        <c:lblAlgn val="ctr"/>
        <c:lblOffset val="100"/>
        <c:noMultiLvlLbl val="0"/>
      </c:catAx>
      <c:valAx>
        <c:axId val="4173573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355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73132302906581"/>
          <c:y val="1.5960050448239425E-2"/>
          <c:w val="0.24808943326528629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4</xdr:col>
      <xdr:colOff>0</xdr:colOff>
      <xdr:row>19</xdr:row>
      <xdr:rowOff>0</xdr:rowOff>
    </xdr:to>
    <xdr:graphicFrame macro="">
      <xdr:nvGraphicFramePr>
        <xdr:cNvPr id="5" name="Grafikon 4" descr="Grafikon sredstev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31</xdr:row>
      <xdr:rowOff>0</xdr:rowOff>
    </xdr:to>
    <xdr:graphicFrame macro="">
      <xdr:nvGraphicFramePr>
        <xdr:cNvPr id="7" name="Grafikon 6" descr="Grafikon obveznosti in lastnega kapital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0</xdr:row>
      <xdr:rowOff>1322306</xdr:rowOff>
    </xdr:to>
    <xdr:pic>
      <xdr:nvPicPr>
        <xdr:cNvPr id="6" name="Slika 5" descr="Abstraktna slika" title="Pasica 1">
          <a:extLst>
            <a:ext uri="{FF2B5EF4-FFF2-40B4-BE49-F238E27FC236}">
              <a16:creationId xmlns:a16="http://schemas.microsoft.com/office/drawing/2014/main" id="{2187BC33-9002-4060-A77F-5837210AB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6294120" cy="132230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306941</xdr:rowOff>
    </xdr:from>
    <xdr:to>
      <xdr:col>3</xdr:col>
      <xdr:colOff>847725</xdr:colOff>
      <xdr:row>0</xdr:row>
      <xdr:rowOff>1253726</xdr:rowOff>
    </xdr:to>
    <xdr:sp macro="" textlink="">
      <xdr:nvSpPr>
        <xdr:cNvPr id="8" name="Polje z besedilom 1" descr="Bilanca stanja" title="Naslov 1">
          <a:extLst>
            <a:ext uri="{FF2B5EF4-FFF2-40B4-BE49-F238E27FC236}">
              <a16:creationId xmlns:a16="http://schemas.microsoft.com/office/drawing/2014/main" id="{529D1A66-1E7D-4896-9776-F87F93757AFE}"/>
            </a:ext>
          </a:extLst>
        </xdr:cNvPr>
        <xdr:cNvSpPr txBox="1"/>
      </xdr:nvSpPr>
      <xdr:spPr>
        <a:xfrm>
          <a:off x="152400" y="306941"/>
          <a:ext cx="5678805" cy="94678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sl" sz="2000">
              <a:solidFill>
                <a:schemeClr val="bg1"/>
              </a:solidFill>
              <a:latin typeface="Constantia" panose="02030602050306030303" pitchFamily="18" charset="0"/>
            </a:rPr>
            <a:t>Bilanca stanja</a:t>
          </a:r>
        </a:p>
        <a:p>
          <a:pPr marL="0" algn="l" rtl="0"/>
          <a:r>
            <a:rPr lang="sl" sz="20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Ime podjetja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Slika 1" descr="Abstraktna slika" title="Pasica 1">
          <a:extLst>
            <a:ext uri="{FF2B5EF4-FFF2-40B4-BE49-F238E27FC236}">
              <a16:creationId xmlns:a16="http://schemas.microsoft.com/office/drawing/2014/main" id="{DB30E036-49BD-4193-A5FF-4E03205610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6294120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</xdr:rowOff>
    </xdr:from>
    <xdr:to>
      <xdr:col>3</xdr:col>
      <xdr:colOff>847725</xdr:colOff>
      <xdr:row>0</xdr:row>
      <xdr:rowOff>563881</xdr:rowOff>
    </xdr:to>
    <xdr:sp macro="" textlink="">
      <xdr:nvSpPr>
        <xdr:cNvPr id="3" name="Polje z besedilom 1" descr="Bilanca stanja" title="Naslov 1">
          <a:extLst>
            <a:ext uri="{FF2B5EF4-FFF2-40B4-BE49-F238E27FC236}">
              <a16:creationId xmlns:a16="http://schemas.microsoft.com/office/drawing/2014/main" id="{5FEBD333-2AD9-4CE2-A0B1-5100FBD546B1}"/>
            </a:ext>
          </a:extLst>
        </xdr:cNvPr>
        <xdr:cNvSpPr txBox="1"/>
      </xdr:nvSpPr>
      <xdr:spPr>
        <a:xfrm>
          <a:off x="152400" y="1"/>
          <a:ext cx="5678805" cy="5638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sl" sz="2000">
              <a:solidFill>
                <a:schemeClr val="bg1"/>
              </a:solidFill>
              <a:latin typeface="Constantia" panose="02030602050306030303" pitchFamily="18" charset="0"/>
            </a:rPr>
            <a:t>Sredstva</a:t>
          </a:r>
          <a:endParaRPr lang="en-US" sz="2000">
            <a:solidFill>
              <a:schemeClr val="tx2">
                <a:lumMod val="20000"/>
                <a:lumOff val="80000"/>
              </a:schemeClr>
            </a:solidFill>
            <a:latin typeface="Constantia" panose="02030602050306030303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Slika 1" descr="Abstraktna slika" title="Pasica 1">
          <a:extLst>
            <a:ext uri="{FF2B5EF4-FFF2-40B4-BE49-F238E27FC236}">
              <a16:creationId xmlns:a16="http://schemas.microsoft.com/office/drawing/2014/main" id="{B17AEE54-0A1B-41E0-B53A-9F155DF2E2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6294120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</xdr:rowOff>
    </xdr:from>
    <xdr:to>
      <xdr:col>3</xdr:col>
      <xdr:colOff>847725</xdr:colOff>
      <xdr:row>0</xdr:row>
      <xdr:rowOff>563881</xdr:rowOff>
    </xdr:to>
    <xdr:sp macro="" textlink="">
      <xdr:nvSpPr>
        <xdr:cNvPr id="3" name="Polje z besedilom 1" descr="Bilanca stanja" title="Naslov 1">
          <a:extLst>
            <a:ext uri="{FF2B5EF4-FFF2-40B4-BE49-F238E27FC236}">
              <a16:creationId xmlns:a16="http://schemas.microsoft.com/office/drawing/2014/main" id="{E39FB8D0-54E5-404A-A67E-ECCE7C758A3D}"/>
            </a:ext>
          </a:extLst>
        </xdr:cNvPr>
        <xdr:cNvSpPr txBox="1"/>
      </xdr:nvSpPr>
      <xdr:spPr>
        <a:xfrm>
          <a:off x="152400" y="1"/>
          <a:ext cx="5678805" cy="5638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sl" sz="2000">
              <a:solidFill>
                <a:schemeClr val="bg1"/>
              </a:solidFill>
              <a:latin typeface="Constantia" panose="02030602050306030303" pitchFamily="18" charset="0"/>
            </a:rPr>
            <a:t>Obveznosti in lastni kapital</a:t>
          </a:r>
          <a:endParaRPr lang="en-US" sz="2000">
            <a:solidFill>
              <a:schemeClr val="tx2">
                <a:lumMod val="20000"/>
                <a:lumOff val="80000"/>
              </a:schemeClr>
            </a:solidFill>
            <a:latin typeface="Constantia" panose="02030602050306030303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Tabela_Povzetek" displayName="Tabela_Povzetek" ref="B4:D7">
  <tableColumns count="3">
    <tableColumn id="1" xr3:uid="{00000000-0010-0000-0000-000001000000}" name="Povzetek bilance" totalsRowLabel="Vsota" dataDxfId="48" totalsRowDxfId="47"/>
    <tableColumn id="2" xr3:uid="{00000000-0010-0000-0000-000002000000}" name="Leto 1" dataDxfId="46" totalsRowDxfId="45"/>
    <tableColumn id="3" xr3:uid="{00000000-0010-0000-0000-000003000000}" name="Leto 2" totalsRowFunction="sum" dataDxfId="44" totalsRowDxfId="43"/>
  </tableColumns>
  <tableStyleInfo name="Poslovna tabela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_KratkoročnaSredstva" displayName="Tabela_KratkoročnaSredstva" ref="B3:D10" totalsRowCount="1" headerRowDxfId="42" dataDxfId="41" totalsRowDxfId="40">
  <tableColumns count="3">
    <tableColumn id="1" xr3:uid="{00000000-0010-0000-0100-000001000000}" name="Kratkoročna sredstva" totalsRowLabel="Skupaj kratkoročna sredstva" dataDxfId="39" totalsRowDxfId="38"/>
    <tableColumn id="2" xr3:uid="{00000000-0010-0000-0100-000002000000}" name="Leto 1" totalsRowFunction="sum" dataDxfId="37" totalsRowDxfId="36"/>
    <tableColumn id="3" xr3:uid="{00000000-0010-0000-0100-000003000000}" name="Leto 2" totalsRowFunction="sum" dataDxfId="35" totalsRowDxfId="34"/>
  </tableColumns>
  <tableStyleInfo name="Poslovna tabela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_OsnovnaSredstva" displayName="Tabela_OsnovnaSredstva" ref="B12:D17" totalsRowCount="1" totalsRowDxfId="33">
  <tableColumns count="3">
    <tableColumn id="1" xr3:uid="{00000000-0010-0000-0200-000001000000}" name="Osnovna sredstva" totalsRowLabel="Skupaj osnovna sredstva" dataDxfId="32" totalsRowDxfId="31"/>
    <tableColumn id="2" xr3:uid="{00000000-0010-0000-0200-000002000000}" name="Leto 1" totalsRowFunction="sum" dataDxfId="30" totalsRowDxfId="29"/>
    <tableColumn id="3" xr3:uid="{00000000-0010-0000-0200-000003000000}" name="Leto 2" totalsRowFunction="sum" dataDxfId="28" totalsRowDxfId="27"/>
  </tableColumns>
  <tableStyleInfo name="Poslovna tabela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_DrugaSredstva" displayName="Tabela_DrugaSredstva" ref="B19:D21" totalsRowCount="1" totalsRowDxfId="26">
  <tableColumns count="3">
    <tableColumn id="1" xr3:uid="{00000000-0010-0000-0300-000001000000}" name="Druga sredstva" totalsRowLabel="Skupaj druga sredstva" dataDxfId="25" totalsRowDxfId="24"/>
    <tableColumn id="2" xr3:uid="{00000000-0010-0000-0300-000002000000}" name="Leto 1" totalsRowFunction="sum" dataDxfId="23" totalsRowDxfId="22"/>
    <tableColumn id="3" xr3:uid="{00000000-0010-0000-0300-000003000000}" name="Leto 2" totalsRowFunction="sum" dataDxfId="21" totalsRowDxfId="20"/>
  </tableColumns>
  <tableStyleInfo name="Poslovna tabela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ela_KratkoročneObveznosti" displayName="Tabela_KratkoročneObveznosti" ref="B3:D10" totalsRowCount="1" totalsRowDxfId="19">
  <tableColumns count="3">
    <tableColumn id="1" xr3:uid="{00000000-0010-0000-0400-000001000000}" name="Trenutno obveznosti" totalsRowLabel="Skupaj trenutne obveznosti" dataDxfId="18" totalsRowDxfId="17"/>
    <tableColumn id="2" xr3:uid="{00000000-0010-0000-0400-000002000000}" name="Leto 1" totalsRowFunction="sum" dataDxfId="16" totalsRowDxfId="15"/>
    <tableColumn id="3" xr3:uid="{00000000-0010-0000-0400-000003000000}" name="Leto 2" totalsRowFunction="sum" dataDxfId="14" totalsRowDxfId="13"/>
  </tableColumns>
  <tableStyleInfo name="Poslovna tabela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ela_DolgoročneObveznosti" displayName="Tabela_DolgoročneObveznosti" ref="B12:D14" totalsRowCount="1" totalsRowDxfId="12">
  <tableColumns count="3">
    <tableColumn id="1" xr3:uid="{00000000-0010-0000-0500-000001000000}" name="Dolgoročne obveznosti" totalsRowLabel="Skupaj dolgoročne obveznosti" dataDxfId="11" totalsRowDxfId="10"/>
    <tableColumn id="2" xr3:uid="{00000000-0010-0000-0500-000002000000}" name="Leto 1" totalsRowFunction="sum" dataDxfId="9" totalsRowDxfId="8"/>
    <tableColumn id="3" xr3:uid="{00000000-0010-0000-0500-000003000000}" name="Leto 2" totalsRowFunction="sum" dataDxfId="7" totalsRowDxfId="6"/>
  </tableColumns>
  <tableStyleInfo name="Poslovna tabela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Tabela_LastniKapital" displayName="Tabela_LastniKapital" ref="B16:D19" totalsRowCount="1">
  <tableColumns count="3">
    <tableColumn id="1" xr3:uid="{00000000-0010-0000-0600-000001000000}" name="Lastni kapital" totalsRowLabel="Skupaj lastni kapital" dataDxfId="5" totalsRowDxfId="4"/>
    <tableColumn id="2" xr3:uid="{00000000-0010-0000-0600-000002000000}" name="Leto 1" totalsRowFunction="sum" dataDxfId="3" totalsRowDxfId="2"/>
    <tableColumn id="3" xr3:uid="{00000000-0010-0000-0600-000003000000}" name="Leto 2" totalsRowFunction="sum" dataDxfId="1" totalsRowDxfId="0"/>
  </tableColumns>
  <tableStyleInfo name="Poslovna tabela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1"/>
  <sheetViews>
    <sheetView showGridLines="0" tabSelected="1" zoomScaleNormal="10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5" width="1.88671875" style="1" customWidth="1"/>
    <col min="6" max="16384" width="8.88671875" style="1"/>
  </cols>
  <sheetData>
    <row r="1" spans="2:5" ht="105.6" customHeight="1" x14ac:dyDescent="0.3">
      <c r="E1" s="1" t="s">
        <v>6</v>
      </c>
    </row>
    <row r="2" spans="2:5" ht="25.5" customHeight="1" x14ac:dyDescent="0.3">
      <c r="B2" s="2"/>
      <c r="C2" s="9" t="str">
        <f ca="1">"Leto " &amp; YEAR(TODAY())-1</f>
        <v>Leto 2018</v>
      </c>
      <c r="D2" s="9" t="str">
        <f ca="1">"Leto " &amp; YEAR(TODAY())</f>
        <v>Leto 2019</v>
      </c>
    </row>
    <row r="3" spans="2:5" ht="9" customHeight="1" x14ac:dyDescent="0.3"/>
    <row r="4" spans="2:5" ht="21" customHeight="1" x14ac:dyDescent="0.3">
      <c r="B4" s="12" t="s">
        <v>0</v>
      </c>
      <c r="C4" s="3" t="s">
        <v>4</v>
      </c>
      <c r="D4" s="4" t="s">
        <v>5</v>
      </c>
    </row>
    <row r="5" spans="2:5" ht="21" customHeight="1" x14ac:dyDescent="0.3">
      <c r="B5" s="5" t="s">
        <v>1</v>
      </c>
      <c r="C5" s="17">
        <f>Tabela_KratkoročnaSredstva[[#Totals],[Leto 1]]+Tabela_OsnovnaSredstva[[#Totals],[Leto 1]]+Tabela_DrugaSredstva[[#Totals],[Leto 1]]</f>
        <v>9545</v>
      </c>
      <c r="D5" s="17">
        <f>Tabela_KratkoročnaSredstva[[#Totals],[Leto 2]]+Tabela_OsnovnaSredstva[[#Totals],[Leto 2]]+Tabela_DrugaSredstva[[#Totals],[Leto 2]]</f>
        <v>12735</v>
      </c>
    </row>
    <row r="6" spans="2:5" ht="21" customHeight="1" x14ac:dyDescent="0.3">
      <c r="B6" s="8" t="s">
        <v>2</v>
      </c>
      <c r="C6" s="18">
        <f>Tabela_KratkoročneObveznosti[[#Totals],[Leto 1]]+Tabela_DolgoročneObveznosti[[#Totals],[Leto 1]]+Tabela_LastniKapital[[#Totals],[Leto 1]]</f>
        <v>8540</v>
      </c>
      <c r="D6" s="18">
        <f>Tabela_KratkoročneObveznosti[[#Totals],[Leto 2]]+Tabela_DolgoročneObveznosti[[#Totals],[Leto 2]]+Tabela_LastniKapital[[#Totals],[Leto 2]]</f>
        <v>6227</v>
      </c>
    </row>
    <row r="7" spans="2:5" ht="21" customHeight="1" x14ac:dyDescent="0.3">
      <c r="B7" s="7" t="s">
        <v>3</v>
      </c>
      <c r="C7" s="19">
        <f>C5-C6</f>
        <v>1005</v>
      </c>
      <c r="D7" s="19">
        <f>D5-D6</f>
        <v>6508</v>
      </c>
    </row>
    <row r="19" ht="12" customHeight="1" x14ac:dyDescent="0.3"/>
    <row r="31" ht="12" customHeight="1" x14ac:dyDescent="0.3"/>
  </sheetData>
  <dataValidations count="4">
    <dataValidation allowBlank="1" showInputMessage="1" showErrorMessage="1" promptTitle="Bilanca stanja" prompt="Prejšnje leto vnesite v celico C2, trenutno leto pa v celico D2. _x000a__x000a_Podrobnosti o sredstvih in obveznostih ter lastnemu kapitalu vnesite na naslednjih zavihkih. Grafikoni s povzetkom stanja in letni grafikoni so samodejno posodobljeni._x000a_" sqref="A1" xr:uid="{00000000-0002-0000-0000-000000000000}"/>
    <dataValidation allowBlank="1" showInputMessage="1" showErrorMessage="1" prompt="V to celico vnesite prejšnje leto" sqref="C2" xr:uid="{00000000-0002-0000-0000-000001000000}"/>
    <dataValidation allowBlank="1" showInputMessage="1" showErrorMessage="1" prompt="V to celico vnesite trenutno leto" sqref="D2" xr:uid="{00000000-0002-0000-0000-000002000000}"/>
    <dataValidation allowBlank="1" showInputMessage="1" showErrorMessage="1" prompt="Ta tabela se samodejno posodablja s podatki iz zavihkov Sredstva ter Obveznosti in lastni kapital." sqref="B4" xr:uid="{00000000-0002-0000-0000-000003000000}"/>
  </dataValidations>
  <printOptions horizontalCentered="1"/>
  <pageMargins left="0.7" right="0.7" top="0.75" bottom="0.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1"/>
  <sheetViews>
    <sheetView showGridLines="0" showRowColHeaders="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9" width="1.88671875" style="1" customWidth="1"/>
    <col min="10" max="16384" width="8.88671875" style="1"/>
  </cols>
  <sheetData>
    <row r="1" spans="2:5" ht="45" customHeight="1" x14ac:dyDescent="0.4">
      <c r="B1" s="13"/>
      <c r="C1" s="14"/>
      <c r="D1" s="14"/>
      <c r="E1" s="1" t="s">
        <v>6</v>
      </c>
    </row>
    <row r="2" spans="2:5" ht="21" customHeight="1" x14ac:dyDescent="0.3">
      <c r="C2" s="11" t="str">
        <f ca="1">Prejšnje_leto</f>
        <v>Leto 2018</v>
      </c>
      <c r="D2" s="11" t="str">
        <f ca="1">Trenutno_leto</f>
        <v>Leto 2019</v>
      </c>
    </row>
    <row r="3" spans="2:5" ht="21" customHeight="1" x14ac:dyDescent="0.3">
      <c r="B3" s="12" t="s">
        <v>7</v>
      </c>
      <c r="C3" s="3" t="s">
        <v>4</v>
      </c>
      <c r="D3" s="4" t="s">
        <v>5</v>
      </c>
    </row>
    <row r="4" spans="2:5" ht="21" customHeight="1" x14ac:dyDescent="0.3">
      <c r="B4" s="5" t="s">
        <v>8</v>
      </c>
      <c r="C4" s="17">
        <v>1000</v>
      </c>
      <c r="D4" s="17">
        <v>1700</v>
      </c>
    </row>
    <row r="5" spans="2:5" ht="21" customHeight="1" x14ac:dyDescent="0.3">
      <c r="B5" s="5" t="s">
        <v>9</v>
      </c>
      <c r="C5" s="17">
        <v>1500</v>
      </c>
      <c r="D5" s="17">
        <v>2550</v>
      </c>
    </row>
    <row r="6" spans="2:5" ht="21" customHeight="1" x14ac:dyDescent="0.3">
      <c r="B6" s="5" t="s">
        <v>10</v>
      </c>
      <c r="C6" s="17">
        <v>650</v>
      </c>
      <c r="D6" s="17">
        <v>1250</v>
      </c>
    </row>
    <row r="7" spans="2:5" ht="21" customHeight="1" x14ac:dyDescent="0.3">
      <c r="B7" s="5" t="s">
        <v>11</v>
      </c>
      <c r="C7" s="17">
        <v>150</v>
      </c>
      <c r="D7" s="17">
        <v>230</v>
      </c>
    </row>
    <row r="8" spans="2:5" ht="21" customHeight="1" x14ac:dyDescent="0.3">
      <c r="B8" s="5" t="s">
        <v>12</v>
      </c>
      <c r="C8" s="17">
        <v>1230</v>
      </c>
      <c r="D8" s="17">
        <v>950</v>
      </c>
    </row>
    <row r="9" spans="2:5" ht="21" customHeight="1" x14ac:dyDescent="0.3">
      <c r="B9" s="5" t="s">
        <v>13</v>
      </c>
      <c r="C9" s="17">
        <v>120</v>
      </c>
      <c r="D9" s="17">
        <v>120</v>
      </c>
    </row>
    <row r="10" spans="2:5" ht="21" customHeight="1" x14ac:dyDescent="0.3">
      <c r="B10" s="6" t="s">
        <v>14</v>
      </c>
      <c r="C10" s="20">
        <f>SUBTOTAL(109,Tabela_KratkoročnaSredstva[Leto 1])</f>
        <v>4650</v>
      </c>
      <c r="D10" s="20">
        <f>SUBTOTAL(109,Tabela_KratkoročnaSredstva[Leto 2])</f>
        <v>6800</v>
      </c>
    </row>
    <row r="12" spans="2:5" ht="21" customHeight="1" x14ac:dyDescent="0.3">
      <c r="B12" s="12" t="s">
        <v>15</v>
      </c>
      <c r="C12" s="3" t="s">
        <v>4</v>
      </c>
      <c r="D12" s="4" t="s">
        <v>5</v>
      </c>
    </row>
    <row r="13" spans="2:5" ht="21" customHeight="1" x14ac:dyDescent="0.3">
      <c r="B13" s="5" t="s">
        <v>16</v>
      </c>
      <c r="C13" s="17">
        <v>2500</v>
      </c>
      <c r="D13" s="17">
        <v>2500</v>
      </c>
    </row>
    <row r="14" spans="2:5" ht="21" customHeight="1" x14ac:dyDescent="0.3">
      <c r="B14" s="5" t="s">
        <v>17</v>
      </c>
      <c r="C14" s="17">
        <v>450</v>
      </c>
      <c r="D14" s="17">
        <v>350</v>
      </c>
    </row>
    <row r="15" spans="2:5" ht="21" customHeight="1" x14ac:dyDescent="0.3">
      <c r="B15" s="5" t="s">
        <v>18</v>
      </c>
      <c r="C15" s="17">
        <v>1250</v>
      </c>
      <c r="D15" s="17">
        <v>1600</v>
      </c>
    </row>
    <row r="16" spans="2:5" ht="21" customHeight="1" x14ac:dyDescent="0.3">
      <c r="B16" s="5" t="s">
        <v>19</v>
      </c>
      <c r="C16" s="17">
        <v>545</v>
      </c>
      <c r="D16" s="17">
        <v>1295</v>
      </c>
    </row>
    <row r="17" spans="2:4" ht="21" customHeight="1" x14ac:dyDescent="0.3">
      <c r="B17" s="7" t="s">
        <v>20</v>
      </c>
      <c r="C17" s="19">
        <f>SUBTOTAL(109,Tabela_OsnovnaSredstva[Leto 1])</f>
        <v>4745</v>
      </c>
      <c r="D17" s="19">
        <f>SUBTOTAL(109,Tabela_OsnovnaSredstva[Leto 2])</f>
        <v>5745</v>
      </c>
    </row>
    <row r="19" spans="2:4" ht="21" customHeight="1" x14ac:dyDescent="0.3">
      <c r="B19" s="12" t="s">
        <v>21</v>
      </c>
      <c r="C19" s="3" t="s">
        <v>4</v>
      </c>
      <c r="D19" s="4" t="s">
        <v>5</v>
      </c>
    </row>
    <row r="20" spans="2:4" ht="21" customHeight="1" x14ac:dyDescent="0.3">
      <c r="B20" s="5" t="s">
        <v>22</v>
      </c>
      <c r="C20" s="17">
        <v>150</v>
      </c>
      <c r="D20" s="17">
        <v>190</v>
      </c>
    </row>
    <row r="21" spans="2:4" ht="21" customHeight="1" x14ac:dyDescent="0.3">
      <c r="B21" s="7" t="s">
        <v>23</v>
      </c>
      <c r="C21" s="19">
        <f>SUBTOTAL(109,Tabela_DrugaSredstva[Leto 1])</f>
        <v>150</v>
      </c>
      <c r="D21" s="19">
        <f>SUBTOTAL(109,Tabela_DrugaSredstva[Leto 2])</f>
        <v>190</v>
      </c>
    </row>
  </sheetData>
  <dataValidations count="2">
    <dataValidation allowBlank="1" showInputMessage="1" showErrorMessage="1" prompt="Ta celica se samodejno posodablja s podatki iz zavihka Povzetek." sqref="C2:D2" xr:uid="{00000000-0002-0000-0100-000000000000}"/>
    <dataValidation allowBlank="1" showInputMessage="1" showErrorMessage="1" prompt="V ta zavihek vnesite podrobnosti o kratkoročnih sredstvih, osnovnih sredstvih in drugih sredstvih " sqref="A1" xr:uid="{00000000-0002-0000-0100-000001000000}"/>
  </dataValidations>
  <printOptions horizontalCentered="1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9"/>
  <sheetViews>
    <sheetView showGridLines="0" showRowColHeaders="0" zoomScaleNormal="10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10" width="1.88671875" style="1" customWidth="1"/>
    <col min="11" max="16384" width="8.88671875" style="1"/>
  </cols>
  <sheetData>
    <row r="1" spans="2:5" ht="45" customHeight="1" x14ac:dyDescent="0.4">
      <c r="B1" s="15"/>
      <c r="C1" s="16"/>
      <c r="D1" s="16"/>
      <c r="E1" s="1" t="s">
        <v>6</v>
      </c>
    </row>
    <row r="2" spans="2:5" ht="21" customHeight="1" x14ac:dyDescent="0.3">
      <c r="C2" s="10" t="str">
        <f ca="1">Prejšnje_leto</f>
        <v>Leto 2018</v>
      </c>
      <c r="D2" s="10" t="str">
        <f ca="1">Trenutno_leto</f>
        <v>Leto 2019</v>
      </c>
    </row>
    <row r="3" spans="2:5" ht="21" customHeight="1" x14ac:dyDescent="0.3">
      <c r="B3" s="12" t="s">
        <v>24</v>
      </c>
      <c r="C3" s="3" t="s">
        <v>4</v>
      </c>
      <c r="D3" s="4" t="s">
        <v>5</v>
      </c>
    </row>
    <row r="4" spans="2:5" ht="21" customHeight="1" x14ac:dyDescent="0.3">
      <c r="B4" s="5" t="s">
        <v>25</v>
      </c>
      <c r="C4" s="17">
        <v>180</v>
      </c>
      <c r="D4" s="17">
        <v>252</v>
      </c>
    </row>
    <row r="5" spans="2:5" ht="21" customHeight="1" x14ac:dyDescent="0.3">
      <c r="B5" s="5" t="s">
        <v>26</v>
      </c>
      <c r="C5" s="17">
        <v>250</v>
      </c>
      <c r="D5" s="17">
        <v>370</v>
      </c>
    </row>
    <row r="6" spans="2:5" ht="21" customHeight="1" x14ac:dyDescent="0.3">
      <c r="B6" s="5" t="s">
        <v>27</v>
      </c>
      <c r="C6" s="17">
        <v>240</v>
      </c>
      <c r="D6" s="17">
        <v>190</v>
      </c>
    </row>
    <row r="7" spans="2:5" ht="21" customHeight="1" x14ac:dyDescent="0.3">
      <c r="B7" s="5" t="s">
        <v>28</v>
      </c>
      <c r="C7" s="17">
        <v>120</v>
      </c>
      <c r="D7" s="17">
        <v>130</v>
      </c>
    </row>
    <row r="8" spans="2:5" ht="21" customHeight="1" x14ac:dyDescent="0.3">
      <c r="B8" s="5" t="s">
        <v>29</v>
      </c>
      <c r="C8" s="17">
        <v>0</v>
      </c>
      <c r="D8" s="17">
        <v>0</v>
      </c>
    </row>
    <row r="9" spans="2:5" ht="21" customHeight="1" x14ac:dyDescent="0.3">
      <c r="B9" s="5" t="s">
        <v>13</v>
      </c>
      <c r="C9" s="17">
        <v>250</v>
      </c>
      <c r="D9" s="17">
        <v>235</v>
      </c>
    </row>
    <row r="10" spans="2:5" ht="21" customHeight="1" x14ac:dyDescent="0.3">
      <c r="B10" s="7" t="s">
        <v>30</v>
      </c>
      <c r="C10" s="19">
        <f>SUBTOTAL(109,Tabela_KratkoročneObveznosti[Leto 1])</f>
        <v>1040</v>
      </c>
      <c r="D10" s="19">
        <f>SUBTOTAL(109,Tabela_KratkoročneObveznosti[Leto 2])</f>
        <v>1177</v>
      </c>
    </row>
    <row r="12" spans="2:5" ht="21" customHeight="1" x14ac:dyDescent="0.3">
      <c r="B12" s="12" t="s">
        <v>31</v>
      </c>
      <c r="C12" s="3" t="s">
        <v>4</v>
      </c>
      <c r="D12" s="4" t="s">
        <v>5</v>
      </c>
    </row>
    <row r="13" spans="2:5" ht="21" customHeight="1" x14ac:dyDescent="0.3">
      <c r="B13" s="5" t="s">
        <v>32</v>
      </c>
      <c r="C13" s="17">
        <v>1500</v>
      </c>
      <c r="D13" s="17">
        <v>1900</v>
      </c>
    </row>
    <row r="14" spans="2:5" ht="21" customHeight="1" x14ac:dyDescent="0.3">
      <c r="B14" s="7" t="s">
        <v>33</v>
      </c>
      <c r="C14" s="19">
        <f>SUBTOTAL(109,Tabela_DolgoročneObveznosti[Leto 1])</f>
        <v>1500</v>
      </c>
      <c r="D14" s="19">
        <f>SUBTOTAL(109,Tabela_DolgoročneObveznosti[Leto 2])</f>
        <v>1900</v>
      </c>
    </row>
    <row r="16" spans="2:5" ht="21" customHeight="1" x14ac:dyDescent="0.3">
      <c r="B16" s="12" t="s">
        <v>34</v>
      </c>
      <c r="C16" s="3" t="s">
        <v>4</v>
      </c>
      <c r="D16" s="4" t="s">
        <v>5</v>
      </c>
    </row>
    <row r="17" spans="2:4" ht="21" customHeight="1" x14ac:dyDescent="0.3">
      <c r="B17" s="5" t="s">
        <v>35</v>
      </c>
      <c r="C17" s="17">
        <v>5500</v>
      </c>
      <c r="D17" s="17">
        <v>2500</v>
      </c>
    </row>
    <row r="18" spans="2:4" ht="21" customHeight="1" x14ac:dyDescent="0.3">
      <c r="B18" s="5" t="s">
        <v>36</v>
      </c>
      <c r="C18" s="17">
        <v>500</v>
      </c>
      <c r="D18" s="17">
        <v>650</v>
      </c>
    </row>
    <row r="19" spans="2:4" ht="21" customHeight="1" x14ac:dyDescent="0.3">
      <c r="B19" s="7" t="s">
        <v>37</v>
      </c>
      <c r="C19" s="19">
        <f>SUBTOTAL(109,Tabela_LastniKapital[Leto 1])</f>
        <v>6000</v>
      </c>
      <c r="D19" s="19">
        <f>SUBTOTAL(109,Tabela_LastniKapital[Leto 2])</f>
        <v>3150</v>
      </c>
    </row>
  </sheetData>
  <dataValidations count="2">
    <dataValidation allowBlank="1" showInputMessage="1" showErrorMessage="1" prompt="Ta celica se samodejno posodablja s podatki iz zavihka Povzetek." sqref="C2:D2" xr:uid="{00000000-0002-0000-0200-000000000000}"/>
    <dataValidation allowBlank="1" showInputMessage="1" showErrorMessage="1" prompt="V ta zavihek vnesite podrobnosti o kratkoročnih obveznostih, dolgoročnih obveznostih in lastnem kapitalu" sqref="A1" xr:uid="{00000000-0002-0000-0200-000001000000}"/>
  </dataValidations>
  <printOptions horizontalCentered="1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48C893-941E-4E59-871D-C8899FD1A6B4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6dc4bcd6-49db-4c07-9060-8acfc67cef9f"/>
    <ds:schemaRef ds:uri="http://schemas.microsoft.com/office/2006/documentManagement/types"/>
    <ds:schemaRef ds:uri="http://schemas.microsoft.com/office/infopath/2007/PartnerControls"/>
    <ds:schemaRef ds:uri="fb0879af-3eba-417a-a55a-ffe6dcd6ca7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CF4DDB1-758E-4141-9C96-BD2A23C76E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Povzetek</vt:lpstr>
      <vt:lpstr>Sredstva</vt:lpstr>
      <vt:lpstr>Obveznosti in lastni kapital</vt:lpstr>
      <vt:lpstr>Prejšnje_leto</vt:lpstr>
      <vt:lpstr>Trenutno_leto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2019-07-12T07:12:22Z</dcterms:created>
  <dcterms:modified xsi:type="dcterms:W3CDTF">2019-07-12T07:12:22Z</dcterms:modified>
</cp:coreProperties>
</file>