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2342BCEF-FEDF-4A83-AC43-F28AB9812FCC}" xr6:coauthVersionLast="31" xr6:coauthVersionMax="34" xr10:uidLastSave="{00000000-0000-0000-0000-000000000000}"/>
  <bookViews>
    <workbookView xWindow="0" yWindow="0" windowWidth="21600" windowHeight="10185" xr2:uid="{00000000-000D-0000-FFFF-FFFF00000000}"/>
  </bookViews>
  <sheets>
    <sheet name="Kostnader for oppussing av bad" sheetId="2" r:id="rId1"/>
  </sheets>
  <definedNames>
    <definedName name="Overskytende">'Kostnader for oppussing av bad'!$H$22</definedName>
    <definedName name="_xlnm.Print_Titles" localSheetId="0">'Kostnader for oppussing av bad'!$3:$4</definedName>
    <definedName name="Title1">Kostnader[[#Headers],[Område]]</definedName>
  </definedNames>
  <calcPr calcId="179017"/>
  <fileRecoveryPr autoRecover="0"/>
</workbook>
</file>

<file path=xl/calcChain.xml><?xml version="1.0" encoding="utf-8"?>
<calcChain xmlns="http://schemas.openxmlformats.org/spreadsheetml/2006/main">
  <c r="H23" i="2" l="1"/>
  <c r="F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5" i="2"/>
  <c r="F6" i="2" l="1"/>
  <c r="I6" i="2" s="1"/>
  <c r="J6" i="2" s="1"/>
  <c r="F7" i="2"/>
  <c r="I7" i="2" s="1"/>
  <c r="J7" i="2" s="1"/>
  <c r="F8" i="2"/>
  <c r="I8" i="2" s="1"/>
  <c r="J8" i="2" s="1"/>
  <c r="F9" i="2"/>
  <c r="I9" i="2" s="1"/>
  <c r="J9" i="2" s="1"/>
  <c r="F10" i="2"/>
  <c r="I10" i="2" s="1"/>
  <c r="J10" i="2" s="1"/>
  <c r="F11" i="2"/>
  <c r="I11" i="2" s="1"/>
  <c r="J11" i="2" s="1"/>
  <c r="F12" i="2"/>
  <c r="I12" i="2" s="1"/>
  <c r="J12" i="2" s="1"/>
  <c r="F13" i="2"/>
  <c r="I13" i="2" s="1"/>
  <c r="J13" i="2" s="1"/>
  <c r="F14" i="2"/>
  <c r="I14" i="2" s="1"/>
  <c r="J14" i="2" s="1"/>
  <c r="F15" i="2"/>
  <c r="I15" i="2" s="1"/>
  <c r="J15" i="2" s="1"/>
  <c r="F16" i="2"/>
  <c r="I16" i="2" s="1"/>
  <c r="J16" i="2" s="1"/>
  <c r="F17" i="2"/>
  <c r="I17" i="2" s="1"/>
  <c r="J17" i="2" s="1"/>
  <c r="F18" i="2"/>
  <c r="I18" i="2" s="1"/>
  <c r="J18" i="2" s="1"/>
  <c r="F19" i="2"/>
  <c r="I19" i="2" s="1"/>
  <c r="J19" i="2" s="1"/>
  <c r="F20" i="2"/>
  <c r="I20" i="2" s="1"/>
  <c r="J20" i="2" s="1"/>
  <c r="G17" i="2" l="1"/>
  <c r="G9" i="2"/>
  <c r="G20" i="2"/>
  <c r="G16" i="2"/>
  <c r="G12" i="2"/>
  <c r="G8" i="2"/>
  <c r="G19" i="2"/>
  <c r="G15" i="2"/>
  <c r="G11" i="2"/>
  <c r="G7" i="2"/>
  <c r="G18" i="2"/>
  <c r="G14" i="2"/>
  <c r="G10" i="2"/>
  <c r="G6" i="2"/>
  <c r="G13" i="2"/>
  <c r="G5" i="2"/>
  <c r="I5" i="2"/>
  <c r="J5" i="2" s="1"/>
  <c r="F21" i="2"/>
  <c r="E21" i="2"/>
  <c r="E22" i="2" l="1"/>
  <c r="E23" i="2" s="1"/>
  <c r="G21" i="2"/>
  <c r="H21" i="2"/>
  <c r="I21" i="2"/>
  <c r="H22" i="2" l="1"/>
  <c r="J21" i="2"/>
</calcChain>
</file>

<file path=xl/sharedStrings.xml><?xml version="1.0" encoding="utf-8"?>
<sst xmlns="http://schemas.openxmlformats.org/spreadsheetml/2006/main" count="47" uniqueCount="40">
  <si>
    <t>Arbeidsbok med kostnader for oppussing av bad</t>
  </si>
  <si>
    <t>Område</t>
  </si>
  <si>
    <t>Bad/dusj</t>
  </si>
  <si>
    <t>Skap</t>
  </si>
  <si>
    <t>Benkeplater</t>
  </si>
  <si>
    <t>Kraner</t>
  </si>
  <si>
    <t>Gulvbelegg</t>
  </si>
  <si>
    <t>Metalldeler</t>
  </si>
  <si>
    <t>Belysning</t>
  </si>
  <si>
    <t>Vasker</t>
  </si>
  <si>
    <t>Annet</t>
  </si>
  <si>
    <t>Delsum</t>
  </si>
  <si>
    <t>Uventede kostnader (legg til 30 % estimert)</t>
  </si>
  <si>
    <t>Totale kostnader</t>
  </si>
  <si>
    <t>Artikler</t>
  </si>
  <si>
    <t>Badekar, støpejern, 5'', standard</t>
  </si>
  <si>
    <t>Dusjdører, hengslede, standard</t>
  </si>
  <si>
    <t>Dusjhode, standard</t>
  </si>
  <si>
    <t>Badekarvegg, standard</t>
  </si>
  <si>
    <t>Medisinskap 24'', deluxe</t>
  </si>
  <si>
    <t>Dobbel servant 30'', standard</t>
  </si>
  <si>
    <t>Keramikkflis, deluxe (antall i lineære meter)</t>
  </si>
  <si>
    <t>Kran, badekar, standard</t>
  </si>
  <si>
    <t>Kran, dusj, enkelt håndtak, standard</t>
  </si>
  <si>
    <t>Kran til vask, standard</t>
  </si>
  <si>
    <t>Keramikkflis, standard (antall i kvadratmeter)</t>
  </si>
  <si>
    <t>Håndkleholder, standard</t>
  </si>
  <si>
    <t>Toalettpapirholder</t>
  </si>
  <si>
    <t>Lysarmatur, standard</t>
  </si>
  <si>
    <t>Toalett, standard</t>
  </si>
  <si>
    <t>Antall</t>
  </si>
  <si>
    <t>Beregnet</t>
  </si>
  <si>
    <t>Faktisk</t>
  </si>
  <si>
    <t>Differanse</t>
  </si>
  <si>
    <t xml:space="preserve">Beregnet </t>
  </si>
  <si>
    <t xml:space="preserve">Faktisk </t>
  </si>
  <si>
    <t xml:space="preserve">Differanse </t>
  </si>
  <si>
    <t>Spesifiserte kostnader (kr)</t>
  </si>
  <si>
    <t>Totale kostnader (kr)</t>
  </si>
  <si>
    <t xml:space="preserve">OBS! Differansekolonner i tabellen viser om faktisk beløp har overgått estimerte beløp. Røde tall viser overgåtte beløp (negative), og svarte tall viser beløp som er under (positive).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</si>
</sst>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(* #,##0_);_(* \(#,##0\);_(* &quot;-&quot;_);_(@_)"/>
    <numFmt numFmtId="164" formatCode="&quot;kr&quot;\ #,##0.00;[Red]\-&quot;kr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24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/>
      <top/>
      <bottom/>
      <diagonal/>
    </border>
    <border>
      <left/>
      <right style="thin">
        <color theme="6" tint="0.39991454817346722"/>
      </right>
      <top/>
      <bottom/>
      <diagonal/>
    </border>
    <border>
      <left style="thin">
        <color theme="6" tint="0.39991454817346722"/>
      </left>
      <right/>
      <top/>
      <bottom style="thin">
        <color theme="6" tint="0.39994506668294322"/>
      </bottom>
      <diagonal/>
    </border>
    <border>
      <left/>
      <right style="thin">
        <color theme="5" tint="0.39994506668294322"/>
      </right>
      <top/>
      <bottom/>
      <diagonal/>
    </border>
    <border>
      <left style="thin">
        <color theme="6"/>
      </left>
      <right style="thin">
        <color theme="6" tint="0.39991454817346722"/>
      </right>
      <top/>
      <bottom/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6"/>
      </left>
      <right style="thin">
        <color theme="6" tint="0.39994506668294322"/>
      </right>
      <top/>
      <bottom/>
      <diagonal/>
    </border>
    <border>
      <left/>
      <right style="thin">
        <color theme="6" tint="0.39994506668294322"/>
      </right>
      <top/>
      <bottom/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wrapText="1"/>
    </xf>
    <xf numFmtId="0" fontId="2" fillId="2" borderId="10">
      <alignment horizontal="center"/>
    </xf>
    <xf numFmtId="1" fontId="1" fillId="0" borderId="12" applyFont="0" applyFill="0">
      <alignment horizontal="right"/>
    </xf>
    <xf numFmtId="41" fontId="1" fillId="0" borderId="0" applyFont="0" applyFill="0" applyBorder="0" applyAlignment="0" applyProtection="0"/>
    <xf numFmtId="164" fontId="1" fillId="0" borderId="0" applyFont="0" applyFill="0" applyBorder="0">
      <alignment horizontal="right"/>
    </xf>
    <xf numFmtId="164" fontId="1" fillId="0" borderId="13" applyFont="0" applyFill="0">
      <alignment horizontal="right"/>
    </xf>
    <xf numFmtId="9" fontId="1" fillId="0" borderId="0" applyFont="0" applyFill="0" applyBorder="0" applyAlignment="0" applyProtection="0"/>
    <xf numFmtId="0" fontId="4" fillId="0" borderId="1"/>
    <xf numFmtId="0" fontId="2" fillId="3" borderId="11">
      <alignment horizontal="center"/>
    </xf>
    <xf numFmtId="0" fontId="3" fillId="4" borderId="0" applyNumberFormat="0" applyFont="0" applyBorder="0">
      <alignment horizontal="center"/>
    </xf>
    <xf numFmtId="0" fontId="5" fillId="0" borderId="0" applyNumberFormat="0" applyFont="0" applyFill="0" applyBorder="0" applyProtection="0">
      <alignment horizontal="center"/>
    </xf>
    <xf numFmtId="164" fontId="2" fillId="0" borderId="3">
      <alignment horizontal="left" indent="5"/>
    </xf>
    <xf numFmtId="0" fontId="2" fillId="0" borderId="2">
      <alignment horizontal="left" wrapText="1"/>
    </xf>
    <xf numFmtId="164" fontId="2" fillId="0" borderId="14" applyFont="0" applyFill="0" applyAlignment="0">
      <alignment horizontal="left" wrapText="1" indent="14"/>
    </xf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5" applyNumberFormat="0" applyAlignment="0" applyProtection="0"/>
    <xf numFmtId="0" fontId="15" fillId="9" borderId="16" applyNumberFormat="0" applyAlignment="0" applyProtection="0"/>
    <xf numFmtId="0" fontId="16" fillId="9" borderId="15" applyNumberFormat="0" applyAlignment="0" applyProtection="0"/>
    <xf numFmtId="0" fontId="17" fillId="0" borderId="17" applyNumberFormat="0" applyFill="0" applyAlignment="0" applyProtection="0"/>
    <xf numFmtId="0" fontId="3" fillId="10" borderId="18" applyNumberFormat="0" applyAlignment="0" applyProtection="0"/>
    <xf numFmtId="0" fontId="18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9">
    <xf numFmtId="0" fontId="0" fillId="0" borderId="0" xfId="0">
      <alignment wrapText="1"/>
    </xf>
    <xf numFmtId="0" fontId="6" fillId="0" borderId="1" xfId="7" applyFont="1"/>
    <xf numFmtId="0" fontId="7" fillId="0" borderId="0" xfId="0" applyFont="1">
      <alignment wrapText="1"/>
    </xf>
    <xf numFmtId="0" fontId="9" fillId="0" borderId="8" xfId="10" applyFont="1" applyBorder="1">
      <alignment horizontal="center"/>
    </xf>
    <xf numFmtId="0" fontId="9" fillId="0" borderId="4" xfId="10" applyNumberFormat="1" applyFont="1" applyBorder="1">
      <alignment horizontal="center"/>
    </xf>
    <xf numFmtId="0" fontId="9" fillId="0" borderId="0" xfId="10" applyNumberFormat="1" applyFont="1" applyBorder="1">
      <alignment horizontal="center"/>
    </xf>
    <xf numFmtId="0" fontId="9" fillId="0" borderId="5" xfId="10" applyNumberFormat="1" applyFont="1" applyBorder="1">
      <alignment horizontal="center"/>
    </xf>
    <xf numFmtId="0" fontId="9" fillId="4" borderId="0" xfId="9" applyNumberFormat="1" applyFont="1">
      <alignment horizontal="center"/>
    </xf>
    <xf numFmtId="0" fontId="9" fillId="4" borderId="0" xfId="9" applyNumberFormat="1" applyFont="1" applyBorder="1">
      <alignment horizontal="center"/>
    </xf>
    <xf numFmtId="0" fontId="9" fillId="4" borderId="7" xfId="9" applyNumberFormat="1" applyFont="1" applyBorder="1">
      <alignment horizontal="center"/>
    </xf>
    <xf numFmtId="1" fontId="7" fillId="0" borderId="12" xfId="2" applyFont="1">
      <alignment horizontal="right"/>
    </xf>
    <xf numFmtId="164" fontId="7" fillId="0" borderId="0" xfId="4" applyFont="1">
      <alignment horizontal="right"/>
    </xf>
    <xf numFmtId="164" fontId="7" fillId="0" borderId="13" xfId="5" applyFont="1">
      <alignment horizontal="right"/>
    </xf>
    <xf numFmtId="0" fontId="7" fillId="0" borderId="12" xfId="0" applyNumberFormat="1" applyFont="1" applyFill="1" applyBorder="1" applyAlignment="1" applyProtection="1">
      <alignment horizontal="right"/>
    </xf>
    <xf numFmtId="0" fontId="0" fillId="0" borderId="0" xfId="0" applyFont="1">
      <alignment wrapText="1"/>
    </xf>
    <xf numFmtId="164" fontId="7" fillId="0" borderId="6" xfId="0" applyNumberFormat="1" applyFont="1" applyBorder="1" applyAlignment="1"/>
    <xf numFmtId="164" fontId="7" fillId="0" borderId="9" xfId="0" applyNumberFormat="1" applyFont="1" applyBorder="1" applyAlignment="1"/>
    <xf numFmtId="164" fontId="7" fillId="0" borderId="13" xfId="0" applyNumberFormat="1" applyFont="1" applyFill="1" applyBorder="1" applyAlignment="1" applyProtection="1">
      <alignment horizontal="right"/>
    </xf>
    <xf numFmtId="164" fontId="7" fillId="0" borderId="0" xfId="0" applyNumberFormat="1" applyFont="1" applyAlignment="1"/>
    <xf numFmtId="164" fontId="7" fillId="0" borderId="0" xfId="0" applyNumberFormat="1" applyFont="1" applyBorder="1" applyAlignment="1"/>
    <xf numFmtId="0" fontId="2" fillId="3" borderId="11" xfId="8" applyFont="1">
      <alignment horizontal="center"/>
    </xf>
    <xf numFmtId="0" fontId="8" fillId="3" borderId="11" xfId="8" applyFont="1">
      <alignment horizontal="center"/>
    </xf>
    <xf numFmtId="0" fontId="2" fillId="2" borderId="10" xfId="1" applyFont="1">
      <alignment horizontal="center"/>
    </xf>
    <xf numFmtId="0" fontId="8" fillId="2" borderId="10" xfId="1" applyFont="1">
      <alignment horizontal="center"/>
    </xf>
    <xf numFmtId="0" fontId="8" fillId="0" borderId="2" xfId="12" applyFont="1">
      <alignment horizontal="left" wrapText="1"/>
    </xf>
    <xf numFmtId="0" fontId="2" fillId="0" borderId="2" xfId="12" applyFont="1">
      <alignment horizontal="left" wrapText="1"/>
    </xf>
    <xf numFmtId="164" fontId="8" fillId="0" borderId="3" xfId="11" applyNumberFormat="1" applyFont="1">
      <alignment horizontal="left" indent="5"/>
    </xf>
    <xf numFmtId="164" fontId="8" fillId="0" borderId="14" xfId="13" applyNumberFormat="1" applyFont="1" applyAlignment="1">
      <alignment horizontal="left" indent="5"/>
    </xf>
    <xf numFmtId="0" fontId="10" fillId="0" borderId="0" xfId="14" applyAlignment="1">
      <alignment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14" builtinId="53" customBuiltin="1"/>
    <cellStyle name="Good" xfId="15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6" builtinId="5" customBuiltin="1"/>
    <cellStyle name="Title" xfId="7" builtinId="15" customBuiltin="1"/>
    <cellStyle name="Total" xfId="11" builtinId="25" customBuiltin="1"/>
    <cellStyle name="Total Left Border" xfId="12" xr:uid="{00000000-0005-0000-0000-00002E000000}"/>
    <cellStyle name="Total Right Border" xfId="13" xr:uid="{00000000-0005-0000-0000-00002F000000}"/>
    <cellStyle name="Warning Text" xfId="23" builtinId="11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kr&quot;\ #,##0.00;[Red]\-&quot;kr&quot;\ 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kr&quot;\ #,##0.00;[Red]\-&quot;kr&quot;\ 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kr&quot;\ #,##0.00;[Red]\-&quot;kr&quot;\ 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kr&quot;\ #,##0.00;[Red]\-&quot;kr&quot;\ 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6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kr&quot;\ #,##0.00;[Red]\-&quot;kr&quot;\ #,##0.00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kr&quot;\ #,##0.00;[Red]\-&quot;kr&quot;\ #,##0.00"/>
      <alignment horizontal="general" vertical="bottom" textRotation="0" wrapText="0" indent="0" justifyLastLine="0" shrinkToFit="0" readingOrder="0"/>
      <border diagonalUp="0" diagonalDown="0">
        <left style="thin">
          <color theme="6" tint="0.39991454817346722"/>
        </left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5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athroom remodel cost calculator" defaultPivotStyle="PivotStyleLight16">
    <tableStyle name="Bathroom remodel cost calculator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stnader" displayName="Kostnader" ref="B4:J21" totalsRowCount="1" headerRowDxfId="9" dataCellStyle="Normal">
  <autoFilter ref="B4:J20" xr:uid="{00000000-0009-0000-0100-000001000000}"/>
  <tableColumns count="9">
    <tableColumn id="1" xr3:uid="{00000000-0010-0000-0000-000001000000}" name="Område" totalsRowLabel="Delsum" totalsRowDxfId="8" dataCellStyle="Normal"/>
    <tableColumn id="2" xr3:uid="{00000000-0010-0000-0000-000002000000}" name="Artikler" totalsRowDxfId="7" dataCellStyle="Normal"/>
    <tableColumn id="3" xr3:uid="{00000000-0010-0000-0000-000003000000}" name="Antall" totalsRowDxfId="6"/>
    <tableColumn id="4" xr3:uid="{00000000-0010-0000-0000-000004000000}" name="Beregnet" totalsRowFunction="sum" totalsRowDxfId="5"/>
    <tableColumn id="5" xr3:uid="{00000000-0010-0000-0000-000005000000}" name="Faktisk" totalsRowFunction="sum" totalsRowDxfId="4">
      <calculatedColumnFormula>RANDBETWEEN(E5+2,E5+20)</calculatedColumnFormula>
    </tableColumn>
    <tableColumn id="8" xr3:uid="{00000000-0010-0000-0000-000008000000}" name="Differanse" totalsRowFunction="sum" totalsRowDxfId="3">
      <calculatedColumnFormula>IFERROR(Kostnader[[#This Row],[Beregnet]]-Kostnader[[#This Row],[Faktisk]], "")</calculatedColumnFormula>
    </tableColumn>
    <tableColumn id="6" xr3:uid="{00000000-0010-0000-0000-000006000000}" name="Beregnet " totalsRowFunction="sum" totalsRowDxfId="2">
      <calculatedColumnFormula>IFERROR(Kostnader[[#This Row],[Antall]]*Kostnader[[#This Row],[Beregnet]], "")</calculatedColumnFormula>
    </tableColumn>
    <tableColumn id="7" xr3:uid="{00000000-0010-0000-0000-000007000000}" name="Faktisk " totalsRowFunction="sum" totalsRowDxfId="1">
      <calculatedColumnFormula>IFERROR(Kostnader[[#This Row],[Antall]]*Kostnader[[#This Row],[Faktisk]], "")</calculatedColumnFormula>
    </tableColumn>
    <tableColumn id="9" xr3:uid="{00000000-0010-0000-0000-000009000000}" name="Differanse " totalsRowFunction="sum" totalsRowDxfId="0">
      <calculatedColumnFormula>IFERROR(Kostnader[[#This Row],[Beregnet ]]-Kostnader[[#This Row],[Faktisk ]], "")</calculatedColumnFormula>
    </tableColumn>
  </tableColumns>
  <tableStyleInfo name="Bathroom remodel cost calculator" showFirstColumn="0" showLastColumn="0" showRowStripes="1" showColumnStripes="0"/>
  <extLst>
    <ext xmlns:x14="http://schemas.microsoft.com/office/spreadsheetml/2009/9/main" uri="{504A1905-F514-4f6f-8877-14C23A59335A}">
      <x14:table altTextSummary="Area, Items, Quantity, Estimated, and Actual Costs are in this table. Total Estimated &amp; Actual costs, and Cost Difference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Bathroom remodel cost calculato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Bathroom remodel cost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J23"/>
  <sheetViews>
    <sheetView showGridLines="0" tabSelected="1" workbookViewId="0"/>
  </sheetViews>
  <sheetFormatPr defaultColWidth="9.140625" defaultRowHeight="30" customHeight="1" x14ac:dyDescent="0.25"/>
  <cols>
    <col min="1" max="1" width="2.7109375" style="2" customWidth="1"/>
    <col min="2" max="2" width="17.7109375" style="2" customWidth="1"/>
    <col min="3" max="3" width="48.140625" style="2" customWidth="1"/>
    <col min="4" max="4" width="16.140625" style="2" customWidth="1"/>
    <col min="5" max="10" width="15.7109375" style="2" customWidth="1"/>
    <col min="11" max="11" width="2.7109375" style="2" customWidth="1"/>
    <col min="12" max="16384" width="9.140625" style="2"/>
  </cols>
  <sheetData>
    <row r="1" spans="2:10" ht="45.75" customHeight="1" thickBot="1" x14ac:dyDescent="0.4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5" customHeight="1" thickTop="1" x14ac:dyDescent="0.25">
      <c r="B2" s="28" t="s">
        <v>39</v>
      </c>
      <c r="C2" s="28"/>
      <c r="D2" s="28"/>
    </row>
    <row r="3" spans="2:10" ht="30" customHeight="1" x14ac:dyDescent="0.25">
      <c r="B3" s="28"/>
      <c r="C3" s="28"/>
      <c r="D3" s="28"/>
      <c r="E3" s="22" t="s">
        <v>37</v>
      </c>
      <c r="F3" s="23"/>
      <c r="G3" s="23"/>
      <c r="H3" s="20" t="s">
        <v>38</v>
      </c>
      <c r="I3" s="21"/>
      <c r="J3" s="21"/>
    </row>
    <row r="4" spans="2:10" ht="30" customHeight="1" x14ac:dyDescent="0.25">
      <c r="B4" s="2" t="s">
        <v>1</v>
      </c>
      <c r="C4" s="2" t="s">
        <v>14</v>
      </c>
      <c r="D4" s="3" t="s">
        <v>30</v>
      </c>
      <c r="E4" s="4" t="s">
        <v>31</v>
      </c>
      <c r="F4" s="5" t="s">
        <v>32</v>
      </c>
      <c r="G4" s="6" t="s">
        <v>33</v>
      </c>
      <c r="H4" s="7" t="s">
        <v>34</v>
      </c>
      <c r="I4" s="8" t="s">
        <v>35</v>
      </c>
      <c r="J4" s="9" t="s">
        <v>36</v>
      </c>
    </row>
    <row r="5" spans="2:10" ht="30" customHeight="1" x14ac:dyDescent="0.25">
      <c r="B5" s="2" t="s">
        <v>2</v>
      </c>
      <c r="C5" s="2" t="s">
        <v>15</v>
      </c>
      <c r="D5" s="10">
        <v>1</v>
      </c>
      <c r="E5" s="11">
        <v>250</v>
      </c>
      <c r="F5" s="11">
        <f t="shared" ref="F5:F20" ca="1" si="0">RANDBETWEEN(E5+2,E5+20)</f>
        <v>263</v>
      </c>
      <c r="G5" s="12">
        <f ca="1">IFERROR(Kostnader[[#This Row],[Beregnet]]-Kostnader[[#This Row],[Faktisk]], "")</f>
        <v>-13</v>
      </c>
      <c r="H5" s="11">
        <f>IFERROR(Kostnader[[#This Row],[Antall]]*Kostnader[[#This Row],[Beregnet]], "")</f>
        <v>250</v>
      </c>
      <c r="I5" s="11">
        <f ca="1">IFERROR(Kostnader[[#This Row],[Antall]]*Kostnader[[#This Row],[Faktisk]], "")</f>
        <v>263</v>
      </c>
      <c r="J5" s="11">
        <f ca="1">IFERROR(Kostnader[[#This Row],[Beregnet ]]-Kostnader[[#This Row],[Faktisk ]], "")</f>
        <v>-13</v>
      </c>
    </row>
    <row r="6" spans="2:10" ht="30" customHeight="1" x14ac:dyDescent="0.25">
      <c r="B6" s="2" t="s">
        <v>2</v>
      </c>
      <c r="C6" s="2" t="s">
        <v>16</v>
      </c>
      <c r="D6" s="10">
        <v>1</v>
      </c>
      <c r="E6" s="11">
        <v>200</v>
      </c>
      <c r="F6" s="11">
        <f t="shared" ca="1" si="0"/>
        <v>216</v>
      </c>
      <c r="G6" s="12">
        <f ca="1">IFERROR(Kostnader[[#This Row],[Beregnet]]-Kostnader[[#This Row],[Faktisk]], "")</f>
        <v>-16</v>
      </c>
      <c r="H6" s="11">
        <f>IFERROR(Kostnader[[#This Row],[Antall]]*Kostnader[[#This Row],[Beregnet]], "")</f>
        <v>200</v>
      </c>
      <c r="I6" s="11">
        <f ca="1">IFERROR(Kostnader[[#This Row],[Antall]]*Kostnader[[#This Row],[Faktisk]], "")</f>
        <v>216</v>
      </c>
      <c r="J6" s="11">
        <f ca="1">IFERROR(Kostnader[[#This Row],[Beregnet ]]-Kostnader[[#This Row],[Faktisk ]], "")</f>
        <v>-16</v>
      </c>
    </row>
    <row r="7" spans="2:10" ht="30" customHeight="1" x14ac:dyDescent="0.25">
      <c r="B7" s="2" t="s">
        <v>2</v>
      </c>
      <c r="C7" s="2" t="s">
        <v>17</v>
      </c>
      <c r="D7" s="10">
        <v>1</v>
      </c>
      <c r="E7" s="11">
        <v>50</v>
      </c>
      <c r="F7" s="11">
        <f t="shared" ca="1" si="0"/>
        <v>58</v>
      </c>
      <c r="G7" s="12">
        <f ca="1">IFERROR(Kostnader[[#This Row],[Beregnet]]-Kostnader[[#This Row],[Faktisk]], "")</f>
        <v>-8</v>
      </c>
      <c r="H7" s="11">
        <f>IFERROR(Kostnader[[#This Row],[Antall]]*Kostnader[[#This Row],[Beregnet]], "")</f>
        <v>50</v>
      </c>
      <c r="I7" s="11">
        <f ca="1">IFERROR(Kostnader[[#This Row],[Antall]]*Kostnader[[#This Row],[Faktisk]], "")</f>
        <v>58</v>
      </c>
      <c r="J7" s="11">
        <f ca="1">IFERROR(Kostnader[[#This Row],[Beregnet ]]-Kostnader[[#This Row],[Faktisk ]], "")</f>
        <v>-8</v>
      </c>
    </row>
    <row r="8" spans="2:10" ht="30" customHeight="1" x14ac:dyDescent="0.25">
      <c r="B8" s="2" t="s">
        <v>2</v>
      </c>
      <c r="C8" s="2" t="s">
        <v>18</v>
      </c>
      <c r="D8" s="10">
        <v>1</v>
      </c>
      <c r="E8" s="11">
        <v>200</v>
      </c>
      <c r="F8" s="11">
        <f t="shared" ca="1" si="0"/>
        <v>202</v>
      </c>
      <c r="G8" s="12">
        <f ca="1">IFERROR(Kostnader[[#This Row],[Beregnet]]-Kostnader[[#This Row],[Faktisk]], "")</f>
        <v>-2</v>
      </c>
      <c r="H8" s="11">
        <f>IFERROR(Kostnader[[#This Row],[Antall]]*Kostnader[[#This Row],[Beregnet]], "")</f>
        <v>200</v>
      </c>
      <c r="I8" s="11">
        <f ca="1">IFERROR(Kostnader[[#This Row],[Antall]]*Kostnader[[#This Row],[Faktisk]], "")</f>
        <v>202</v>
      </c>
      <c r="J8" s="11">
        <f ca="1">IFERROR(Kostnader[[#This Row],[Beregnet ]]-Kostnader[[#This Row],[Faktisk ]], "")</f>
        <v>-2</v>
      </c>
    </row>
    <row r="9" spans="2:10" ht="30" customHeight="1" x14ac:dyDescent="0.25">
      <c r="B9" s="2" t="s">
        <v>3</v>
      </c>
      <c r="C9" s="2" t="s">
        <v>19</v>
      </c>
      <c r="D9" s="10">
        <v>1</v>
      </c>
      <c r="E9" s="11">
        <v>200</v>
      </c>
      <c r="F9" s="11">
        <f t="shared" ca="1" si="0"/>
        <v>216</v>
      </c>
      <c r="G9" s="12">
        <f ca="1">IFERROR(Kostnader[[#This Row],[Beregnet]]-Kostnader[[#This Row],[Faktisk]], "")</f>
        <v>-16</v>
      </c>
      <c r="H9" s="11">
        <f>IFERROR(Kostnader[[#This Row],[Antall]]*Kostnader[[#This Row],[Beregnet]], "")</f>
        <v>200</v>
      </c>
      <c r="I9" s="11">
        <f ca="1">IFERROR(Kostnader[[#This Row],[Antall]]*Kostnader[[#This Row],[Faktisk]], "")</f>
        <v>216</v>
      </c>
      <c r="J9" s="11">
        <f ca="1">IFERROR(Kostnader[[#This Row],[Beregnet ]]-Kostnader[[#This Row],[Faktisk ]], "")</f>
        <v>-16</v>
      </c>
    </row>
    <row r="10" spans="2:10" ht="30" customHeight="1" x14ac:dyDescent="0.25">
      <c r="B10" s="2" t="s">
        <v>3</v>
      </c>
      <c r="C10" s="2" t="s">
        <v>20</v>
      </c>
      <c r="D10" s="10">
        <v>2</v>
      </c>
      <c r="E10" s="11">
        <v>100</v>
      </c>
      <c r="F10" s="11">
        <f t="shared" ca="1" si="0"/>
        <v>106</v>
      </c>
      <c r="G10" s="12">
        <f ca="1">IFERROR(Kostnader[[#This Row],[Beregnet]]-Kostnader[[#This Row],[Faktisk]], "")</f>
        <v>-6</v>
      </c>
      <c r="H10" s="11">
        <f>IFERROR(Kostnader[[#This Row],[Antall]]*Kostnader[[#This Row],[Beregnet]], "")</f>
        <v>200</v>
      </c>
      <c r="I10" s="11">
        <f ca="1">IFERROR(Kostnader[[#This Row],[Antall]]*Kostnader[[#This Row],[Faktisk]], "")</f>
        <v>212</v>
      </c>
      <c r="J10" s="11">
        <f ca="1">IFERROR(Kostnader[[#This Row],[Beregnet ]]-Kostnader[[#This Row],[Faktisk ]], "")</f>
        <v>-12</v>
      </c>
    </row>
    <row r="11" spans="2:10" ht="30" customHeight="1" x14ac:dyDescent="0.25">
      <c r="B11" s="2" t="s">
        <v>4</v>
      </c>
      <c r="C11" s="2" t="s">
        <v>21</v>
      </c>
      <c r="D11" s="10">
        <v>5</v>
      </c>
      <c r="E11" s="11">
        <v>22.5</v>
      </c>
      <c r="F11" s="11">
        <f t="shared" ca="1" si="0"/>
        <v>25</v>
      </c>
      <c r="G11" s="12">
        <f ca="1">IFERROR(Kostnader[[#This Row],[Beregnet]]-Kostnader[[#This Row],[Faktisk]], "")</f>
        <v>-2.5</v>
      </c>
      <c r="H11" s="11">
        <f>IFERROR(Kostnader[[#This Row],[Antall]]*Kostnader[[#This Row],[Beregnet]], "")</f>
        <v>112.5</v>
      </c>
      <c r="I11" s="11">
        <f ca="1">IFERROR(Kostnader[[#This Row],[Antall]]*Kostnader[[#This Row],[Faktisk]], "")</f>
        <v>125</v>
      </c>
      <c r="J11" s="11">
        <f ca="1">IFERROR(Kostnader[[#This Row],[Beregnet ]]-Kostnader[[#This Row],[Faktisk ]], "")</f>
        <v>-12.5</v>
      </c>
    </row>
    <row r="12" spans="2:10" ht="30" customHeight="1" x14ac:dyDescent="0.25">
      <c r="B12" s="2" t="s">
        <v>5</v>
      </c>
      <c r="C12" s="2" t="s">
        <v>22</v>
      </c>
      <c r="D12" s="10">
        <v>1</v>
      </c>
      <c r="E12" s="11">
        <v>90</v>
      </c>
      <c r="F12" s="11">
        <f t="shared" ca="1" si="0"/>
        <v>101</v>
      </c>
      <c r="G12" s="12">
        <f ca="1">IFERROR(Kostnader[[#This Row],[Beregnet]]-Kostnader[[#This Row],[Faktisk]], "")</f>
        <v>-11</v>
      </c>
      <c r="H12" s="11">
        <f>IFERROR(Kostnader[[#This Row],[Antall]]*Kostnader[[#This Row],[Beregnet]], "")</f>
        <v>90</v>
      </c>
      <c r="I12" s="11">
        <f ca="1">IFERROR(Kostnader[[#This Row],[Antall]]*Kostnader[[#This Row],[Faktisk]], "")</f>
        <v>101</v>
      </c>
      <c r="J12" s="11">
        <f ca="1">IFERROR(Kostnader[[#This Row],[Beregnet ]]-Kostnader[[#This Row],[Faktisk ]], "")</f>
        <v>-11</v>
      </c>
    </row>
    <row r="13" spans="2:10" ht="30" customHeight="1" x14ac:dyDescent="0.25">
      <c r="B13" s="2" t="s">
        <v>5</v>
      </c>
      <c r="C13" s="2" t="s">
        <v>23</v>
      </c>
      <c r="D13" s="10">
        <v>1</v>
      </c>
      <c r="E13" s="11">
        <v>115</v>
      </c>
      <c r="F13" s="11">
        <f t="shared" ca="1" si="0"/>
        <v>125</v>
      </c>
      <c r="G13" s="12">
        <f ca="1">IFERROR(Kostnader[[#This Row],[Beregnet]]-Kostnader[[#This Row],[Faktisk]], "")</f>
        <v>-10</v>
      </c>
      <c r="H13" s="11">
        <f>IFERROR(Kostnader[[#This Row],[Antall]]*Kostnader[[#This Row],[Beregnet]], "")</f>
        <v>115</v>
      </c>
      <c r="I13" s="11">
        <f ca="1">IFERROR(Kostnader[[#This Row],[Antall]]*Kostnader[[#This Row],[Faktisk]], "")</f>
        <v>125</v>
      </c>
      <c r="J13" s="11">
        <f ca="1">IFERROR(Kostnader[[#This Row],[Beregnet ]]-Kostnader[[#This Row],[Faktisk ]], "")</f>
        <v>-10</v>
      </c>
    </row>
    <row r="14" spans="2:10" ht="30" customHeight="1" x14ac:dyDescent="0.25">
      <c r="B14" s="2" t="s">
        <v>5</v>
      </c>
      <c r="C14" s="2" t="s">
        <v>24</v>
      </c>
      <c r="D14" s="10">
        <v>1</v>
      </c>
      <c r="E14" s="11">
        <v>95</v>
      </c>
      <c r="F14" s="11">
        <f t="shared" ca="1" si="0"/>
        <v>99</v>
      </c>
      <c r="G14" s="12">
        <f ca="1">IFERROR(Kostnader[[#This Row],[Beregnet]]-Kostnader[[#This Row],[Faktisk]], "")</f>
        <v>-4</v>
      </c>
      <c r="H14" s="11">
        <f>IFERROR(Kostnader[[#This Row],[Antall]]*Kostnader[[#This Row],[Beregnet]], "")</f>
        <v>95</v>
      </c>
      <c r="I14" s="11">
        <f ca="1">IFERROR(Kostnader[[#This Row],[Antall]]*Kostnader[[#This Row],[Faktisk]], "")</f>
        <v>99</v>
      </c>
      <c r="J14" s="11">
        <f ca="1">IFERROR(Kostnader[[#This Row],[Beregnet ]]-Kostnader[[#This Row],[Faktisk ]], "")</f>
        <v>-4</v>
      </c>
    </row>
    <row r="15" spans="2:10" ht="30" customHeight="1" x14ac:dyDescent="0.25">
      <c r="B15" s="2" t="s">
        <v>6</v>
      </c>
      <c r="C15" s="2" t="s">
        <v>25</v>
      </c>
      <c r="D15" s="10">
        <v>35</v>
      </c>
      <c r="E15" s="11">
        <v>12</v>
      </c>
      <c r="F15" s="11">
        <f t="shared" ca="1" si="0"/>
        <v>17</v>
      </c>
      <c r="G15" s="12">
        <f ca="1">IFERROR(Kostnader[[#This Row],[Beregnet]]-Kostnader[[#This Row],[Faktisk]], "")</f>
        <v>-5</v>
      </c>
      <c r="H15" s="11">
        <f>IFERROR(Kostnader[[#This Row],[Antall]]*Kostnader[[#This Row],[Beregnet]], "")</f>
        <v>420</v>
      </c>
      <c r="I15" s="11">
        <f ca="1">IFERROR(Kostnader[[#This Row],[Antall]]*Kostnader[[#This Row],[Faktisk]], "")</f>
        <v>595</v>
      </c>
      <c r="J15" s="11">
        <f ca="1">IFERROR(Kostnader[[#This Row],[Beregnet ]]-Kostnader[[#This Row],[Faktisk ]], "")</f>
        <v>-175</v>
      </c>
    </row>
    <row r="16" spans="2:10" ht="30" customHeight="1" x14ac:dyDescent="0.25">
      <c r="B16" s="2" t="s">
        <v>7</v>
      </c>
      <c r="C16" s="2" t="s">
        <v>26</v>
      </c>
      <c r="D16" s="10">
        <v>2</v>
      </c>
      <c r="E16" s="11">
        <v>15</v>
      </c>
      <c r="F16" s="11">
        <f t="shared" ca="1" si="0"/>
        <v>17</v>
      </c>
      <c r="G16" s="12">
        <f ca="1">IFERROR(Kostnader[[#This Row],[Beregnet]]-Kostnader[[#This Row],[Faktisk]], "")</f>
        <v>-2</v>
      </c>
      <c r="H16" s="11">
        <f>IFERROR(Kostnader[[#This Row],[Antall]]*Kostnader[[#This Row],[Beregnet]], "")</f>
        <v>30</v>
      </c>
      <c r="I16" s="11">
        <f ca="1">IFERROR(Kostnader[[#This Row],[Antall]]*Kostnader[[#This Row],[Faktisk]], "")</f>
        <v>34</v>
      </c>
      <c r="J16" s="11">
        <f ca="1">IFERROR(Kostnader[[#This Row],[Beregnet ]]-Kostnader[[#This Row],[Faktisk ]], "")</f>
        <v>-4</v>
      </c>
    </row>
    <row r="17" spans="2:10" ht="30" customHeight="1" x14ac:dyDescent="0.25">
      <c r="B17" s="2" t="s">
        <v>7</v>
      </c>
      <c r="C17" s="2" t="s">
        <v>27</v>
      </c>
      <c r="D17" s="10">
        <v>1</v>
      </c>
      <c r="E17" s="11">
        <v>10</v>
      </c>
      <c r="F17" s="11">
        <f t="shared" ca="1" si="0"/>
        <v>29</v>
      </c>
      <c r="G17" s="12">
        <f ca="1">IFERROR(Kostnader[[#This Row],[Beregnet]]-Kostnader[[#This Row],[Faktisk]], "")</f>
        <v>-19</v>
      </c>
      <c r="H17" s="11">
        <f>IFERROR(Kostnader[[#This Row],[Antall]]*Kostnader[[#This Row],[Beregnet]], "")</f>
        <v>10</v>
      </c>
      <c r="I17" s="11">
        <f ca="1">IFERROR(Kostnader[[#This Row],[Antall]]*Kostnader[[#This Row],[Faktisk]], "")</f>
        <v>29</v>
      </c>
      <c r="J17" s="11">
        <f ca="1">IFERROR(Kostnader[[#This Row],[Beregnet ]]-Kostnader[[#This Row],[Faktisk ]], "")</f>
        <v>-19</v>
      </c>
    </row>
    <row r="18" spans="2:10" ht="30" customHeight="1" x14ac:dyDescent="0.25">
      <c r="B18" s="2" t="s">
        <v>8</v>
      </c>
      <c r="C18" s="2" t="s">
        <v>28</v>
      </c>
      <c r="D18" s="10">
        <v>4</v>
      </c>
      <c r="E18" s="11">
        <v>25</v>
      </c>
      <c r="F18" s="11">
        <f t="shared" ca="1" si="0"/>
        <v>37</v>
      </c>
      <c r="G18" s="12">
        <f ca="1">IFERROR(Kostnader[[#This Row],[Beregnet]]-Kostnader[[#This Row],[Faktisk]], "")</f>
        <v>-12</v>
      </c>
      <c r="H18" s="11">
        <f>IFERROR(Kostnader[[#This Row],[Antall]]*Kostnader[[#This Row],[Beregnet]], "")</f>
        <v>100</v>
      </c>
      <c r="I18" s="11">
        <f ca="1">IFERROR(Kostnader[[#This Row],[Antall]]*Kostnader[[#This Row],[Faktisk]], "")</f>
        <v>148</v>
      </c>
      <c r="J18" s="11">
        <f ca="1">IFERROR(Kostnader[[#This Row],[Beregnet ]]-Kostnader[[#This Row],[Faktisk ]], "")</f>
        <v>-48</v>
      </c>
    </row>
    <row r="19" spans="2:10" ht="30" customHeight="1" x14ac:dyDescent="0.25">
      <c r="B19" s="2" t="s">
        <v>9</v>
      </c>
      <c r="C19" s="2" t="s">
        <v>29</v>
      </c>
      <c r="D19" s="10">
        <v>2</v>
      </c>
      <c r="E19" s="11">
        <v>60</v>
      </c>
      <c r="F19" s="11">
        <f t="shared" ca="1" si="0"/>
        <v>63</v>
      </c>
      <c r="G19" s="12">
        <f ca="1">IFERROR(Kostnader[[#This Row],[Beregnet]]-Kostnader[[#This Row],[Faktisk]], "")</f>
        <v>-3</v>
      </c>
      <c r="H19" s="11">
        <f>IFERROR(Kostnader[[#This Row],[Antall]]*Kostnader[[#This Row],[Beregnet]], "")</f>
        <v>120</v>
      </c>
      <c r="I19" s="11">
        <f ca="1">IFERROR(Kostnader[[#This Row],[Antall]]*Kostnader[[#This Row],[Faktisk]], "")</f>
        <v>126</v>
      </c>
      <c r="J19" s="11">
        <f ca="1">IFERROR(Kostnader[[#This Row],[Beregnet ]]-Kostnader[[#This Row],[Faktisk ]], "")</f>
        <v>-6</v>
      </c>
    </row>
    <row r="20" spans="2:10" ht="30" customHeight="1" x14ac:dyDescent="0.25">
      <c r="B20" s="2" t="s">
        <v>10</v>
      </c>
      <c r="D20" s="10">
        <v>1</v>
      </c>
      <c r="E20" s="11">
        <v>20</v>
      </c>
      <c r="F20" s="11">
        <f t="shared" ca="1" si="0"/>
        <v>24</v>
      </c>
      <c r="G20" s="12">
        <f ca="1">IFERROR(Kostnader[[#This Row],[Beregnet]]-Kostnader[[#This Row],[Faktisk]], "")</f>
        <v>-4</v>
      </c>
      <c r="H20" s="11">
        <f>IFERROR(Kostnader[[#This Row],[Antall]]*Kostnader[[#This Row],[Beregnet]], "")</f>
        <v>20</v>
      </c>
      <c r="I20" s="11">
        <f ca="1">IFERROR(Kostnader[[#This Row],[Antall]]*Kostnader[[#This Row],[Faktisk]], "")</f>
        <v>24</v>
      </c>
      <c r="J20" s="11">
        <f ca="1">IFERROR(Kostnader[[#This Row],[Beregnet ]]-Kostnader[[#This Row],[Faktisk ]], "")</f>
        <v>-4</v>
      </c>
    </row>
    <row r="21" spans="2:10" ht="30" customHeight="1" x14ac:dyDescent="0.25">
      <c r="B21" s="14" t="s">
        <v>11</v>
      </c>
      <c r="D21" s="13"/>
      <c r="E21" s="15">
        <f>SUBTOTAL(109,Kostnader[Beregnet])</f>
        <v>1464.5</v>
      </c>
      <c r="F21" s="16">
        <f ca="1">SUBTOTAL(109,Kostnader[Faktisk])</f>
        <v>1598</v>
      </c>
      <c r="G21" s="17">
        <f ca="1">SUBTOTAL(109,Kostnader[Differanse])</f>
        <v>-133.5</v>
      </c>
      <c r="H21" s="18">
        <f>SUBTOTAL(109,Kostnader[[Beregnet ]])</f>
        <v>2212.5</v>
      </c>
      <c r="I21" s="18">
        <f ca="1">SUBTOTAL(109,Kostnader[[Faktisk ]])</f>
        <v>2573</v>
      </c>
      <c r="J21" s="19">
        <f ca="1">SUBTOTAL(109,Kostnader[[Differanse ]])</f>
        <v>-360.5</v>
      </c>
    </row>
    <row r="22" spans="2:10" ht="30" customHeight="1" x14ac:dyDescent="0.25">
      <c r="B22" s="24" t="s">
        <v>12</v>
      </c>
      <c r="C22" s="24"/>
      <c r="D22" s="24"/>
      <c r="E22" s="26">
        <f>IFERROR(Kostnader[[#Totals],[Beregnet]]*0.3, "")</f>
        <v>439.34999999999997</v>
      </c>
      <c r="F22" s="26"/>
      <c r="G22" s="26"/>
      <c r="H22" s="27">
        <f>IFERROR(Kostnader[[#Totals],[Beregnet ]]*0.3, "")</f>
        <v>663.75</v>
      </c>
      <c r="I22" s="27"/>
      <c r="J22" s="27"/>
    </row>
    <row r="23" spans="2:10" ht="30" customHeight="1" x14ac:dyDescent="0.25">
      <c r="B23" s="25" t="s">
        <v>13</v>
      </c>
      <c r="C23" s="24"/>
      <c r="D23" s="24"/>
      <c r="E23" s="26">
        <f>IFERROR(SUM(E21:E21), "")</f>
        <v>1464.5</v>
      </c>
      <c r="F23" s="26"/>
      <c r="G23" s="26"/>
      <c r="H23" s="27">
        <f>IFERROR(SUM(Kostnader[[#Totals],[Beregnet ]],Overskytende), "")</f>
        <v>2876.25</v>
      </c>
      <c r="I23" s="27"/>
      <c r="J23" s="27"/>
    </row>
  </sheetData>
  <mergeCells count="9">
    <mergeCell ref="H3:J3"/>
    <mergeCell ref="E3:G3"/>
    <mergeCell ref="B22:D22"/>
    <mergeCell ref="B23:D23"/>
    <mergeCell ref="E22:G22"/>
    <mergeCell ref="E23:G23"/>
    <mergeCell ref="H22:J22"/>
    <mergeCell ref="H23:J23"/>
    <mergeCell ref="B2:D3"/>
  </mergeCells>
  <conditionalFormatting sqref="H5:J20">
    <cfRule type="expression" dxfId="10" priority="2">
      <formula>MOD(ROW()+1,2)=0</formula>
    </cfRule>
  </conditionalFormatting>
  <dataValidations count="19">
    <dataValidation allowBlank="1" showInputMessage="1" showErrorMessage="1" prompt="Skriv inn spesifiserte kostnader i kolonne E og F i tabellen nedenfor. Differansen beregnes automatisk i kolonne G" sqref="E3:G3" xr:uid="{00000000-0002-0000-0000-000000000000}"/>
    <dataValidation allowBlank="1" showInputMessage="1" showErrorMessage="1" prompt="Differansen mellom totale estimerte og faktiske kostnader beregnes automatisk i denne kolonnen under denne overskriften. Negativt beløp utheves med RGB-farge R=255 G=0 B=0" sqref="J4" xr:uid="{00000000-0002-0000-0000-000001000000}"/>
    <dataValidation allowBlank="1" showInputMessage="1" showErrorMessage="1" prompt="Differansen mellom estimerte og faktiske kostnader beregnes automatisk i denne kolonnen under denne overskriften. Negativt beløp utheves med RGB-farge R=255 G=0 B=0" sqref="G4" xr:uid="{00000000-0002-0000-0000-000002000000}"/>
    <dataValidation allowBlank="1" showInputMessage="1" showErrorMessage="1" prompt="Skriv inn område i denne kolonnen under denne overskriften. Bruk overskriftsfiltre til å finne bestemte oppføringer" sqref="B4" xr:uid="{00000000-0002-0000-0000-000003000000}"/>
    <dataValidation allowBlank="1" showInputMessage="1" showErrorMessage="1" prompt="Skriv inn elementer i denne kolonnen under denne overskriften" sqref="C4" xr:uid="{00000000-0002-0000-0000-000004000000}"/>
    <dataValidation allowBlank="1" showInputMessage="1" showErrorMessage="1" prompt="Skriv inn antall i denne kolonnen under denne overskriften" sqref="D4" xr:uid="{00000000-0002-0000-0000-000005000000}"/>
    <dataValidation allowBlank="1" showInputMessage="1" showErrorMessage="1" prompt="Skriv inn estimerte kostnader i denne kolonnen under denne overskriften" sqref="E4" xr:uid="{00000000-0002-0000-0000-000006000000}"/>
    <dataValidation allowBlank="1" showInputMessage="1" showErrorMessage="1" prompt="Skriv inn faktiske kostnader i denne kolonnen under denne overskriften" sqref="F4" xr:uid="{00000000-0002-0000-0000-000007000000}"/>
    <dataValidation allowBlank="1" showInputMessage="1" showErrorMessage="1" prompt="Totale estimerte kostnader beregnes automatisk i denne kolonnen under denne overskriften" sqref="H4" xr:uid="{00000000-0002-0000-0000-000008000000}"/>
    <dataValidation allowBlank="1" showInputMessage="1" showErrorMessage="1" prompt="Totale faktiske kostnader beregnes automatisk i denne kolonnen under denne overskriften" sqref="I4" xr:uid="{00000000-0002-0000-0000-000009000000}"/>
    <dataValidation allowBlank="1" showInputMessage="1" showErrorMessage="1" prompt="Opprett en kostnadskalkulator for oppussing av bad i dette regnearket. Totale estimerte og faktiske kostnader, kostnadsdifferanser, uventede kostnader og totale kostnader beregnes automatisk" sqref="A1" xr:uid="{00000000-0002-0000-0000-00000A000000}"/>
    <dataValidation allowBlank="1" showInputMessage="1" showErrorMessage="1" prompt="Tittelen på dette regnearket er i denne cellen. Skriv inn detaljer i Kostnader-tabellen fra celle B4. Estimerte uventede og totale kostnader beregnes automatisk på slutten av tabellen" sqref="B1" xr:uid="{00000000-0002-0000-0000-00000B000000}"/>
    <dataValidation allowBlank="1" showInputMessage="1" showErrorMessage="1" prompt="Uventede kostnader beregnes automatisk i cellene til høyre" sqref="B22:D22" xr:uid="{00000000-0002-0000-0000-00000C000000}"/>
    <dataValidation allowBlank="1" showInputMessage="1" showErrorMessage="1" prompt="Totale kostnader beregnes automatisk i cellene til høyre" sqref="B23:D23" xr:uid="{00000000-0002-0000-0000-00000D000000}"/>
    <dataValidation allowBlank="1" showInputMessage="1" showErrorMessage="1" prompt="Uventede kostnader i delsummen av totale estimerte kostnader beregnes automatisk i denne cellen" sqref="H22:J22" xr:uid="{00000000-0002-0000-0000-00000E000000}"/>
    <dataValidation allowBlank="1" showInputMessage="1" showErrorMessage="1" prompt="Totale estimerte kostnader, inkludert uventede kostnader, beregnes automatisk i denne cellen" sqref="H23:J23" xr:uid="{00000000-0002-0000-0000-00000F000000}"/>
    <dataValidation allowBlank="1" showInputMessage="1" showErrorMessage="1" prompt="Totale estimerte spesifiserte kostnader, inkludert uventede kostnader, beregnes automatisk i denne cellen" sqref="E23:G23" xr:uid="{00000000-0002-0000-0000-000010000000}"/>
    <dataValidation allowBlank="1" showInputMessage="1" showErrorMessage="1" prompt="Totalkostnader beregnes automatisk i kolonne H og I i tabellen nedenfor. Differansen beregnes automatisk i kolonne J" sqref="H3:J3" xr:uid="{00000000-0002-0000-0000-000011000000}"/>
    <dataValidation allowBlank="1" showInputMessage="1" showErrorMessage="1" prompt="Uventede kostnader i delsummen av estimerte spesifiserte kostnader beregnes automatisk i denne cellen" sqref="E22:G22" xr:uid="{00000000-0002-0000-0000-000012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Kostnader for oppussing av bad</vt:lpstr>
      <vt:lpstr>Overskytende</vt:lpstr>
      <vt:lpstr>'Kostnader for oppussing av bad'!Print_Titles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2018-07-26T05:42:21Z</dcterms:created>
  <dcterms:modified xsi:type="dcterms:W3CDTF">2018-07-26T05:42:21Z</dcterms:modified>
</cp:coreProperties>
</file>