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40BACB5F-E5A9-4E3E-AB90-045D44298D25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Costi di ristrutturazione bagno" sheetId="2" r:id="rId1"/>
  </sheets>
  <definedNames>
    <definedName name="Eccedenza">'Costi di ristrutturazione bagno'!$H$22</definedName>
    <definedName name="_xlnm.Print_Titles" localSheetId="0">'Costi di ristrutturazione bagno'!$3:$4</definedName>
    <definedName name="Titolo1">Costi[[#Headers],[Area]]</definedName>
  </definedNames>
  <calcPr calcId="179017"/>
  <fileRecoveryPr autoRecover="0"/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H23" i="2" s="1"/>
  <c r="J21" i="2"/>
</calcChain>
</file>

<file path=xl/sharedStrings.xml><?xml version="1.0" encoding="utf-8"?>
<sst xmlns="http://schemas.openxmlformats.org/spreadsheetml/2006/main" count="47" uniqueCount="40">
  <si>
    <t>FOGLIO DI LAVORO COSTI RISTRUTTURAZIONE BAGNO</t>
  </si>
  <si>
    <t>Area</t>
  </si>
  <si>
    <t>Vasca/doccia</t>
  </si>
  <si>
    <t>Mobili</t>
  </si>
  <si>
    <t>Ripiani</t>
  </si>
  <si>
    <t>Rubinetti</t>
  </si>
  <si>
    <t>Pavimentazione</t>
  </si>
  <si>
    <t>Accessori</t>
  </si>
  <si>
    <t>Illuminazione</t>
  </si>
  <si>
    <t>Lavelli</t>
  </si>
  <si>
    <t>Altro</t>
  </si>
  <si>
    <t>Subtotale</t>
  </si>
  <si>
    <t>Costi imprevisti (+30% stimato)</t>
  </si>
  <si>
    <t>Costi totali</t>
  </si>
  <si>
    <t>Articoli</t>
  </si>
  <si>
    <t>Vasca, ghisa, 5', standard</t>
  </si>
  <si>
    <t>Porta per doccia, con cardini, standard</t>
  </si>
  <si>
    <t>Soffione doccia, standard</t>
  </si>
  <si>
    <t>Pareti attrezzate vasca, standard</t>
  </si>
  <si>
    <t>Armadietto medicinali 60 cm, deluxe</t>
  </si>
  <si>
    <t>Vanity modulare 75 cm, standard</t>
  </si>
  <si>
    <t>Piastrelle in ceramica, deluxe (q.tà in metri lineari)</t>
  </si>
  <si>
    <t>Rubinetto, vasca, standard</t>
  </si>
  <si>
    <t>Rubinetto, vasca, miscelatore, standard</t>
  </si>
  <si>
    <t>Rubinetto lavandino, standard</t>
  </si>
  <si>
    <t>Piastrelle in ceramica, standard (q.tà in metri quadrati)</t>
  </si>
  <si>
    <t>Porta asciugamani, standard</t>
  </si>
  <si>
    <t>Portarotolo</t>
  </si>
  <si>
    <t>Luci incassate, standard</t>
  </si>
  <si>
    <t>Lavandino, standard</t>
  </si>
  <si>
    <t>Quantità</t>
  </si>
  <si>
    <t>Costo dettagliato (€)</t>
  </si>
  <si>
    <t>Stimato</t>
  </si>
  <si>
    <t>Effettivo</t>
  </si>
  <si>
    <t>Differenza</t>
  </si>
  <si>
    <t>Costo totale (€)</t>
  </si>
  <si>
    <t xml:space="preserve">Stimato </t>
  </si>
  <si>
    <t xml:space="preserve">Effettivo </t>
  </si>
  <si>
    <t xml:space="preserve">Differenza </t>
  </si>
  <si>
    <t xml:space="preserve">NOTA: le colonne Differenza nella tabella mostrano se il costo effettivo è stato superiore a quanto stimato. I numeri in rosso indicano valori superiori (negativi) mentre quelli in nero indicano valori inferiori (positivi).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</si>
</sst>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&quot;€&quot;\ #,##0.00;[Red]\-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3" fillId="10" borderId="18" applyNumberFormat="0" applyAlignment="0" applyProtection="0"/>
    <xf numFmtId="0" fontId="18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0" fontId="0" fillId="0" borderId="0" xfId="0" applyFont="1">
      <alignment wrapText="1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NumberFormat="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  <cellStyle name="Warning Text" xfId="23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€&quot;\ #,##0.00;[Red]\-&quot;€&quot;\ #,##0.00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i" displayName="Costi" ref="B4:J21" totalsRowCount="1" headerRowDxfId="9">
  <autoFilter ref="B4:J20" xr:uid="{00000000-0009-0000-0100-000001000000}"/>
  <tableColumns count="9">
    <tableColumn id="1" xr3:uid="{00000000-0010-0000-0000-000001000000}" name="Area" totalsRowLabel="Subtotale" totalsRowDxfId="8"/>
    <tableColumn id="2" xr3:uid="{00000000-0010-0000-0000-000002000000}" name="Articoli" totalsRowDxfId="7"/>
    <tableColumn id="3" xr3:uid="{00000000-0010-0000-0000-000003000000}" name="Quantità" totalsRowDxfId="6"/>
    <tableColumn id="4" xr3:uid="{00000000-0010-0000-0000-000004000000}" name="Stimato" totalsRowFunction="sum" totalsRowDxfId="5"/>
    <tableColumn id="5" xr3:uid="{00000000-0010-0000-0000-000005000000}" name="Effettivo" totalsRowFunction="sum" totalsRowDxfId="4">
      <calculatedColumnFormula>RANDBETWEEN(E5+2,E5+20)</calculatedColumnFormula>
    </tableColumn>
    <tableColumn id="8" xr3:uid="{00000000-0010-0000-0000-000008000000}" name="Differenza" totalsRowFunction="sum" totalsRowDxfId="3">
      <calculatedColumnFormula>IFERROR(Costi[[#This Row],[Stimato]]-Costi[[#This Row],[Effettivo]], "")</calculatedColumnFormula>
    </tableColumn>
    <tableColumn id="6" xr3:uid="{00000000-0010-0000-0000-000006000000}" name="Stimato " totalsRowFunction="sum" totalsRowDxfId="2">
      <calculatedColumnFormula>IFERROR(Costi[[#This Row],[Quantità]]*Costi[[#This Row],[Stimato]], "")</calculatedColumnFormula>
    </tableColumn>
    <tableColumn id="7" xr3:uid="{00000000-0010-0000-0000-000007000000}" name="Effettivo " totalsRowFunction="sum" totalsRowDxfId="1">
      <calculatedColumnFormula>IFERROR(Costi[[#This Row],[Quantità]]*Costi[[#This Row],[Effettivo]], "")</calculatedColumnFormula>
    </tableColumn>
    <tableColumn id="9" xr3:uid="{00000000-0010-0000-0000-000009000000}" name="Differenza " totalsRowFunction="sum" totalsRowDxfId="0">
      <calculatedColumnFormula>IFERROR(Costi[[#This Row],[Stimato ]]-Costi[[#This Row],[Effettivo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42.28515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6" t="s">
        <v>39</v>
      </c>
      <c r="C2" s="26"/>
      <c r="D2" s="26"/>
    </row>
    <row r="3" spans="2:10" ht="30" customHeight="1" x14ac:dyDescent="0.25">
      <c r="B3" s="26"/>
      <c r="C3" s="26"/>
      <c r="D3" s="26"/>
      <c r="E3" s="21" t="s">
        <v>31</v>
      </c>
      <c r="F3" s="21"/>
      <c r="G3" s="21"/>
      <c r="H3" s="20" t="s">
        <v>35</v>
      </c>
      <c r="I3" s="20"/>
      <c r="J3" s="20"/>
    </row>
    <row r="4" spans="2:10" ht="30" customHeight="1" x14ac:dyDescent="0.25">
      <c r="B4" s="2" t="s">
        <v>1</v>
      </c>
      <c r="C4" s="2" t="s">
        <v>14</v>
      </c>
      <c r="D4" s="3" t="s">
        <v>30</v>
      </c>
      <c r="E4" s="4" t="s">
        <v>32</v>
      </c>
      <c r="F4" s="5" t="s">
        <v>33</v>
      </c>
      <c r="G4" s="6" t="s">
        <v>34</v>
      </c>
      <c r="H4" s="7" t="s">
        <v>36</v>
      </c>
      <c r="I4" s="8" t="s">
        <v>37</v>
      </c>
      <c r="J4" s="9" t="s">
        <v>38</v>
      </c>
    </row>
    <row r="5" spans="2:10" ht="30" customHeight="1" x14ac:dyDescent="0.25">
      <c r="B5" s="2" t="s">
        <v>2</v>
      </c>
      <c r="C5" s="2" t="s">
        <v>15</v>
      </c>
      <c r="D5" s="10">
        <v>1</v>
      </c>
      <c r="E5" s="11">
        <v>250</v>
      </c>
      <c r="F5" s="11">
        <f t="shared" ref="F5:F20" ca="1" si="0">RANDBETWEEN(E5+2,E5+20)</f>
        <v>267</v>
      </c>
      <c r="G5" s="12">
        <f ca="1">IFERROR(Costi[[#This Row],[Stimato]]-Costi[[#This Row],[Effettivo]], "")</f>
        <v>-17</v>
      </c>
      <c r="H5" s="11">
        <f>IFERROR(Costi[[#This Row],[Quantità]]*Costi[[#This Row],[Stimato]], "")</f>
        <v>250</v>
      </c>
      <c r="I5" s="11">
        <f ca="1">IFERROR(Costi[[#This Row],[Quantità]]*Costi[[#This Row],[Effettivo]], "")</f>
        <v>267</v>
      </c>
      <c r="J5" s="11">
        <f ca="1">IFERROR(Costi[[#This Row],[Stimato ]]-Costi[[#This Row],[Effettivo ]], "")</f>
        <v>-17</v>
      </c>
    </row>
    <row r="6" spans="2:10" ht="30" customHeight="1" x14ac:dyDescent="0.25">
      <c r="B6" s="2" t="s">
        <v>2</v>
      </c>
      <c r="C6" s="2" t="s">
        <v>16</v>
      </c>
      <c r="D6" s="10">
        <v>1</v>
      </c>
      <c r="E6" s="11">
        <v>200</v>
      </c>
      <c r="F6" s="11">
        <f t="shared" ca="1" si="0"/>
        <v>210</v>
      </c>
      <c r="G6" s="12">
        <f ca="1">IFERROR(Costi[[#This Row],[Stimato]]-Costi[[#This Row],[Effettivo]], "")</f>
        <v>-10</v>
      </c>
      <c r="H6" s="11">
        <f>IFERROR(Costi[[#This Row],[Quantità]]*Costi[[#This Row],[Stimato]], "")</f>
        <v>200</v>
      </c>
      <c r="I6" s="11">
        <f ca="1">IFERROR(Costi[[#This Row],[Quantità]]*Costi[[#This Row],[Effettivo]], "")</f>
        <v>210</v>
      </c>
      <c r="J6" s="11">
        <f ca="1">IFERROR(Costi[[#This Row],[Stimato ]]-Costi[[#This Row],[Effettivo ]], "")</f>
        <v>-10</v>
      </c>
    </row>
    <row r="7" spans="2:10" ht="30" customHeight="1" x14ac:dyDescent="0.25">
      <c r="B7" s="2" t="s">
        <v>2</v>
      </c>
      <c r="C7" s="2" t="s">
        <v>17</v>
      </c>
      <c r="D7" s="10">
        <v>1</v>
      </c>
      <c r="E7" s="11">
        <v>50</v>
      </c>
      <c r="F7" s="11">
        <f t="shared" ca="1" si="0"/>
        <v>60</v>
      </c>
      <c r="G7" s="12">
        <f ca="1">IFERROR(Costi[[#This Row],[Stimato]]-Costi[[#This Row],[Effettivo]], "")</f>
        <v>-10</v>
      </c>
      <c r="H7" s="11">
        <f>IFERROR(Costi[[#This Row],[Quantità]]*Costi[[#This Row],[Stimato]], "")</f>
        <v>50</v>
      </c>
      <c r="I7" s="11">
        <f ca="1">IFERROR(Costi[[#This Row],[Quantità]]*Costi[[#This Row],[Effettivo]], "")</f>
        <v>60</v>
      </c>
      <c r="J7" s="11">
        <f ca="1">IFERROR(Costi[[#This Row],[Stimato ]]-Costi[[#This Row],[Effettivo ]], "")</f>
        <v>-10</v>
      </c>
    </row>
    <row r="8" spans="2:10" ht="30" customHeight="1" x14ac:dyDescent="0.25">
      <c r="B8" s="2" t="s">
        <v>2</v>
      </c>
      <c r="C8" s="2" t="s">
        <v>18</v>
      </c>
      <c r="D8" s="10">
        <v>1</v>
      </c>
      <c r="E8" s="11">
        <v>200</v>
      </c>
      <c r="F8" s="11">
        <f t="shared" ca="1" si="0"/>
        <v>212</v>
      </c>
      <c r="G8" s="12">
        <f ca="1">IFERROR(Costi[[#This Row],[Stimato]]-Costi[[#This Row],[Effettivo]], "")</f>
        <v>-12</v>
      </c>
      <c r="H8" s="11">
        <f>IFERROR(Costi[[#This Row],[Quantità]]*Costi[[#This Row],[Stimato]], "")</f>
        <v>200</v>
      </c>
      <c r="I8" s="11">
        <f ca="1">IFERROR(Costi[[#This Row],[Quantità]]*Costi[[#This Row],[Effettivo]], "")</f>
        <v>212</v>
      </c>
      <c r="J8" s="11">
        <f ca="1">IFERROR(Costi[[#This Row],[Stimato ]]-Costi[[#This Row],[Effettivo ]], "")</f>
        <v>-12</v>
      </c>
    </row>
    <row r="9" spans="2:10" ht="30" customHeight="1" x14ac:dyDescent="0.25">
      <c r="B9" s="2" t="s">
        <v>3</v>
      </c>
      <c r="C9" s="2" t="s">
        <v>19</v>
      </c>
      <c r="D9" s="10">
        <v>1</v>
      </c>
      <c r="E9" s="11">
        <v>200</v>
      </c>
      <c r="F9" s="11">
        <f t="shared" ca="1" si="0"/>
        <v>216</v>
      </c>
      <c r="G9" s="12">
        <f ca="1">IFERROR(Costi[[#This Row],[Stimato]]-Costi[[#This Row],[Effettivo]], "")</f>
        <v>-16</v>
      </c>
      <c r="H9" s="11">
        <f>IFERROR(Costi[[#This Row],[Quantità]]*Costi[[#This Row],[Stimato]], "")</f>
        <v>200</v>
      </c>
      <c r="I9" s="11">
        <f ca="1">IFERROR(Costi[[#This Row],[Quantità]]*Costi[[#This Row],[Effettivo]], "")</f>
        <v>216</v>
      </c>
      <c r="J9" s="11">
        <f ca="1">IFERROR(Costi[[#This Row],[Stimato ]]-Costi[[#This Row],[Effettivo ]], "")</f>
        <v>-16</v>
      </c>
    </row>
    <row r="10" spans="2:10" ht="30" customHeight="1" x14ac:dyDescent="0.25">
      <c r="B10" s="2" t="s">
        <v>3</v>
      </c>
      <c r="C10" s="2" t="s">
        <v>20</v>
      </c>
      <c r="D10" s="10">
        <v>2</v>
      </c>
      <c r="E10" s="11">
        <v>100</v>
      </c>
      <c r="F10" s="11">
        <f t="shared" ca="1" si="0"/>
        <v>116</v>
      </c>
      <c r="G10" s="12">
        <f ca="1">IFERROR(Costi[[#This Row],[Stimato]]-Costi[[#This Row],[Effettivo]], "")</f>
        <v>-16</v>
      </c>
      <c r="H10" s="11">
        <f>IFERROR(Costi[[#This Row],[Quantità]]*Costi[[#This Row],[Stimato]], "")</f>
        <v>200</v>
      </c>
      <c r="I10" s="11">
        <f ca="1">IFERROR(Costi[[#This Row],[Quantità]]*Costi[[#This Row],[Effettivo]], "")</f>
        <v>232</v>
      </c>
      <c r="J10" s="11">
        <f ca="1">IFERROR(Costi[[#This Row],[Stimato ]]-Costi[[#This Row],[Effettivo ]], "")</f>
        <v>-32</v>
      </c>
    </row>
    <row r="11" spans="2:10" ht="30" customHeight="1" x14ac:dyDescent="0.25">
      <c r="B11" s="2" t="s">
        <v>4</v>
      </c>
      <c r="C11" s="2" t="s">
        <v>21</v>
      </c>
      <c r="D11" s="10">
        <v>5</v>
      </c>
      <c r="E11" s="11">
        <v>22.5</v>
      </c>
      <c r="F11" s="11">
        <f t="shared" ca="1" si="0"/>
        <v>26</v>
      </c>
      <c r="G11" s="12">
        <f ca="1">IFERROR(Costi[[#This Row],[Stimato]]-Costi[[#This Row],[Effettivo]], "")</f>
        <v>-3.5</v>
      </c>
      <c r="H11" s="11">
        <f>IFERROR(Costi[[#This Row],[Quantità]]*Costi[[#This Row],[Stimato]], "")</f>
        <v>112.5</v>
      </c>
      <c r="I11" s="11">
        <f ca="1">IFERROR(Costi[[#This Row],[Quantità]]*Costi[[#This Row],[Effettivo]], "")</f>
        <v>130</v>
      </c>
      <c r="J11" s="11">
        <f ca="1">IFERROR(Costi[[#This Row],[Stimato ]]-Costi[[#This Row],[Effettivo ]], "")</f>
        <v>-17.5</v>
      </c>
    </row>
    <row r="12" spans="2:10" ht="30" customHeight="1" x14ac:dyDescent="0.25">
      <c r="B12" s="2" t="s">
        <v>5</v>
      </c>
      <c r="C12" s="2" t="s">
        <v>22</v>
      </c>
      <c r="D12" s="10">
        <v>1</v>
      </c>
      <c r="E12" s="11">
        <v>90</v>
      </c>
      <c r="F12" s="11">
        <f t="shared" ca="1" si="0"/>
        <v>110</v>
      </c>
      <c r="G12" s="12">
        <f ca="1">IFERROR(Costi[[#This Row],[Stimato]]-Costi[[#This Row],[Effettivo]], "")</f>
        <v>-20</v>
      </c>
      <c r="H12" s="11">
        <f>IFERROR(Costi[[#This Row],[Quantità]]*Costi[[#This Row],[Stimato]], "")</f>
        <v>90</v>
      </c>
      <c r="I12" s="11">
        <f ca="1">IFERROR(Costi[[#This Row],[Quantità]]*Costi[[#This Row],[Effettivo]], "")</f>
        <v>110</v>
      </c>
      <c r="J12" s="11">
        <f ca="1">IFERROR(Costi[[#This Row],[Stimato ]]-Costi[[#This Row],[Effettivo ]], "")</f>
        <v>-20</v>
      </c>
    </row>
    <row r="13" spans="2:10" ht="30" customHeight="1" x14ac:dyDescent="0.25">
      <c r="B13" s="2" t="s">
        <v>5</v>
      </c>
      <c r="C13" s="2" t="s">
        <v>23</v>
      </c>
      <c r="D13" s="10">
        <v>1</v>
      </c>
      <c r="E13" s="11">
        <v>115</v>
      </c>
      <c r="F13" s="11">
        <f t="shared" ca="1" si="0"/>
        <v>125</v>
      </c>
      <c r="G13" s="12">
        <f ca="1">IFERROR(Costi[[#This Row],[Stimato]]-Costi[[#This Row],[Effettivo]], "")</f>
        <v>-10</v>
      </c>
      <c r="H13" s="11">
        <f>IFERROR(Costi[[#This Row],[Quantità]]*Costi[[#This Row],[Stimato]], "")</f>
        <v>115</v>
      </c>
      <c r="I13" s="11">
        <f ca="1">IFERROR(Costi[[#This Row],[Quantità]]*Costi[[#This Row],[Effettivo]], "")</f>
        <v>125</v>
      </c>
      <c r="J13" s="11">
        <f ca="1">IFERROR(Costi[[#This Row],[Stimato ]]-Costi[[#This Row],[Effettivo ]], "")</f>
        <v>-10</v>
      </c>
    </row>
    <row r="14" spans="2:10" ht="30" customHeight="1" x14ac:dyDescent="0.25">
      <c r="B14" s="2" t="s">
        <v>5</v>
      </c>
      <c r="C14" s="2" t="s">
        <v>24</v>
      </c>
      <c r="D14" s="10">
        <v>1</v>
      </c>
      <c r="E14" s="11">
        <v>95</v>
      </c>
      <c r="F14" s="11">
        <f t="shared" ca="1" si="0"/>
        <v>107</v>
      </c>
      <c r="G14" s="12">
        <f ca="1">IFERROR(Costi[[#This Row],[Stimato]]-Costi[[#This Row],[Effettivo]], "")</f>
        <v>-12</v>
      </c>
      <c r="H14" s="11">
        <f>IFERROR(Costi[[#This Row],[Quantità]]*Costi[[#This Row],[Stimato]], "")</f>
        <v>95</v>
      </c>
      <c r="I14" s="11">
        <f ca="1">IFERROR(Costi[[#This Row],[Quantità]]*Costi[[#This Row],[Effettivo]], "")</f>
        <v>107</v>
      </c>
      <c r="J14" s="11">
        <f ca="1">IFERROR(Costi[[#This Row],[Stimato ]]-Costi[[#This Row],[Effettivo ]], "")</f>
        <v>-12</v>
      </c>
    </row>
    <row r="15" spans="2:10" ht="30" customHeight="1" x14ac:dyDescent="0.25">
      <c r="B15" s="2" t="s">
        <v>6</v>
      </c>
      <c r="C15" s="2" t="s">
        <v>25</v>
      </c>
      <c r="D15" s="10">
        <v>35</v>
      </c>
      <c r="E15" s="11">
        <v>12</v>
      </c>
      <c r="F15" s="11">
        <f t="shared" ca="1" si="0"/>
        <v>28</v>
      </c>
      <c r="G15" s="12">
        <f ca="1">IFERROR(Costi[[#This Row],[Stimato]]-Costi[[#This Row],[Effettivo]], "")</f>
        <v>-16</v>
      </c>
      <c r="H15" s="11">
        <f>IFERROR(Costi[[#This Row],[Quantità]]*Costi[[#This Row],[Stimato]], "")</f>
        <v>420</v>
      </c>
      <c r="I15" s="11">
        <f ca="1">IFERROR(Costi[[#This Row],[Quantità]]*Costi[[#This Row],[Effettivo]], "")</f>
        <v>980</v>
      </c>
      <c r="J15" s="11">
        <f ca="1">IFERROR(Costi[[#This Row],[Stimato ]]-Costi[[#This Row],[Effettivo ]], "")</f>
        <v>-560</v>
      </c>
    </row>
    <row r="16" spans="2:10" ht="30" customHeight="1" x14ac:dyDescent="0.25">
      <c r="B16" s="2" t="s">
        <v>7</v>
      </c>
      <c r="C16" s="2" t="s">
        <v>26</v>
      </c>
      <c r="D16" s="10">
        <v>2</v>
      </c>
      <c r="E16" s="11">
        <v>15</v>
      </c>
      <c r="F16" s="11">
        <f t="shared" ca="1" si="0"/>
        <v>21</v>
      </c>
      <c r="G16" s="12">
        <f ca="1">IFERROR(Costi[[#This Row],[Stimato]]-Costi[[#This Row],[Effettivo]], "")</f>
        <v>-6</v>
      </c>
      <c r="H16" s="11">
        <f>IFERROR(Costi[[#This Row],[Quantità]]*Costi[[#This Row],[Stimato]], "")</f>
        <v>30</v>
      </c>
      <c r="I16" s="11">
        <f ca="1">IFERROR(Costi[[#This Row],[Quantità]]*Costi[[#This Row],[Effettivo]], "")</f>
        <v>42</v>
      </c>
      <c r="J16" s="11">
        <f ca="1">IFERROR(Costi[[#This Row],[Stimato ]]-Costi[[#This Row],[Effettivo ]], "")</f>
        <v>-12</v>
      </c>
    </row>
    <row r="17" spans="2:10" ht="30" customHeight="1" x14ac:dyDescent="0.25">
      <c r="B17" s="2" t="s">
        <v>7</v>
      </c>
      <c r="C17" s="2" t="s">
        <v>27</v>
      </c>
      <c r="D17" s="10">
        <v>1</v>
      </c>
      <c r="E17" s="11">
        <v>10</v>
      </c>
      <c r="F17" s="11">
        <f t="shared" ca="1" si="0"/>
        <v>17</v>
      </c>
      <c r="G17" s="12">
        <f ca="1">IFERROR(Costi[[#This Row],[Stimato]]-Costi[[#This Row],[Effettivo]], "")</f>
        <v>-7</v>
      </c>
      <c r="H17" s="11">
        <f>IFERROR(Costi[[#This Row],[Quantità]]*Costi[[#This Row],[Stimato]], "")</f>
        <v>10</v>
      </c>
      <c r="I17" s="11">
        <f ca="1">IFERROR(Costi[[#This Row],[Quantità]]*Costi[[#This Row],[Effettivo]], "")</f>
        <v>17</v>
      </c>
      <c r="J17" s="11">
        <f ca="1">IFERROR(Costi[[#This Row],[Stimato ]]-Costi[[#This Row],[Effettivo ]], "")</f>
        <v>-7</v>
      </c>
    </row>
    <row r="18" spans="2:10" ht="30" customHeight="1" x14ac:dyDescent="0.25">
      <c r="B18" s="2" t="s">
        <v>8</v>
      </c>
      <c r="C18" s="2" t="s">
        <v>28</v>
      </c>
      <c r="D18" s="10">
        <v>4</v>
      </c>
      <c r="E18" s="11">
        <v>25</v>
      </c>
      <c r="F18" s="11">
        <f t="shared" ca="1" si="0"/>
        <v>38</v>
      </c>
      <c r="G18" s="12">
        <f ca="1">IFERROR(Costi[[#This Row],[Stimato]]-Costi[[#This Row],[Effettivo]], "")</f>
        <v>-13</v>
      </c>
      <c r="H18" s="11">
        <f>IFERROR(Costi[[#This Row],[Quantità]]*Costi[[#This Row],[Stimato]], "")</f>
        <v>100</v>
      </c>
      <c r="I18" s="11">
        <f ca="1">IFERROR(Costi[[#This Row],[Quantità]]*Costi[[#This Row],[Effettivo]], "")</f>
        <v>152</v>
      </c>
      <c r="J18" s="11">
        <f ca="1">IFERROR(Costi[[#This Row],[Stimato ]]-Costi[[#This Row],[Effettivo ]], "")</f>
        <v>-52</v>
      </c>
    </row>
    <row r="19" spans="2:10" ht="30" customHeight="1" x14ac:dyDescent="0.25">
      <c r="B19" s="2" t="s">
        <v>9</v>
      </c>
      <c r="C19" s="2" t="s">
        <v>29</v>
      </c>
      <c r="D19" s="10">
        <v>2</v>
      </c>
      <c r="E19" s="11">
        <v>60</v>
      </c>
      <c r="F19" s="11">
        <f t="shared" ca="1" si="0"/>
        <v>77</v>
      </c>
      <c r="G19" s="12">
        <f ca="1">IFERROR(Costi[[#This Row],[Stimato]]-Costi[[#This Row],[Effettivo]], "")</f>
        <v>-17</v>
      </c>
      <c r="H19" s="11">
        <f>IFERROR(Costi[[#This Row],[Quantità]]*Costi[[#This Row],[Stimato]], "")</f>
        <v>120</v>
      </c>
      <c r="I19" s="11">
        <f ca="1">IFERROR(Costi[[#This Row],[Quantità]]*Costi[[#This Row],[Effettivo]], "")</f>
        <v>154</v>
      </c>
      <c r="J19" s="11">
        <f ca="1">IFERROR(Costi[[#This Row],[Stimato ]]-Costi[[#This Row],[Effettivo ]], "")</f>
        <v>-34</v>
      </c>
    </row>
    <row r="20" spans="2:10" ht="30" customHeight="1" x14ac:dyDescent="0.25">
      <c r="B20" s="2" t="s">
        <v>10</v>
      </c>
      <c r="D20" s="10">
        <v>1</v>
      </c>
      <c r="E20" s="11">
        <v>20</v>
      </c>
      <c r="F20" s="11">
        <f t="shared" ca="1" si="0"/>
        <v>25</v>
      </c>
      <c r="G20" s="12">
        <f ca="1">IFERROR(Costi[[#This Row],[Stimato]]-Costi[[#This Row],[Effettivo]], "")</f>
        <v>-5</v>
      </c>
      <c r="H20" s="11">
        <f>IFERROR(Costi[[#This Row],[Quantità]]*Costi[[#This Row],[Stimato]], "")</f>
        <v>20</v>
      </c>
      <c r="I20" s="11">
        <f ca="1">IFERROR(Costi[[#This Row],[Quantità]]*Costi[[#This Row],[Effettivo]], "")</f>
        <v>25</v>
      </c>
      <c r="J20" s="11">
        <f ca="1">IFERROR(Costi[[#This Row],[Stimato ]]-Costi[[#This Row],[Effettivo ]], "")</f>
        <v>-5</v>
      </c>
    </row>
    <row r="21" spans="2:10" ht="30" customHeight="1" x14ac:dyDescent="0.25">
      <c r="B21" s="14" t="s">
        <v>11</v>
      </c>
      <c r="D21" s="13"/>
      <c r="E21" s="15">
        <f>SUBTOTAL(109,Costi[Stimato])</f>
        <v>1464.5</v>
      </c>
      <c r="F21" s="16">
        <f ca="1">SUBTOTAL(109,Costi[Effettivo])</f>
        <v>1655</v>
      </c>
      <c r="G21" s="17">
        <f ca="1">SUBTOTAL(109,Costi[Differenza])</f>
        <v>-190.5</v>
      </c>
      <c r="H21" s="18">
        <f>SUBTOTAL(109,Costi[[Stimato ]])</f>
        <v>2212.5</v>
      </c>
      <c r="I21" s="18">
        <f ca="1">SUBTOTAL(109,Costi[[Effettivo ]])</f>
        <v>3039</v>
      </c>
      <c r="J21" s="19">
        <f ca="1">SUBTOTAL(109,Costi[[Differenza ]])</f>
        <v>-826.5</v>
      </c>
    </row>
    <row r="22" spans="2:10" ht="30" customHeight="1" x14ac:dyDescent="0.25">
      <c r="B22" s="22" t="s">
        <v>12</v>
      </c>
      <c r="C22" s="22"/>
      <c r="D22" s="22"/>
      <c r="E22" s="24">
        <f>IFERROR(Costi[[#Totals],[Stimato]]*0.3, "")</f>
        <v>439.34999999999997</v>
      </c>
      <c r="F22" s="24"/>
      <c r="G22" s="24"/>
      <c r="H22" s="25">
        <f>IFERROR(Costi[[#Totals],[Stimato ]]*0.3, "")</f>
        <v>663.75</v>
      </c>
      <c r="I22" s="25"/>
      <c r="J22" s="25"/>
    </row>
    <row r="23" spans="2:10" ht="30" customHeight="1" x14ac:dyDescent="0.25">
      <c r="B23" s="23" t="s">
        <v>13</v>
      </c>
      <c r="C23" s="22"/>
      <c r="D23" s="22"/>
      <c r="E23" s="24">
        <f>IFERROR(SUM(E21:E21), "")</f>
        <v>1464.5</v>
      </c>
      <c r="F23" s="24"/>
      <c r="G23" s="24"/>
      <c r="H23" s="25">
        <f>IFERROR(SUM(Costi[[#Totals],[Stimato ]],Eccedenza), "")</f>
        <v>2876.25</v>
      </c>
      <c r="I23" s="25"/>
      <c r="J23" s="25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Immettere il dettaglio dei costi nelle colonne E ed F della tabella sottostante. La differenza viene calcolata automaticamente nella colonna G" sqref="E3:G3" xr:uid="{00000000-0002-0000-0000-000000000000}"/>
    <dataValidation allowBlank="1" showInputMessage="1" showErrorMessage="1" prompt="La differenza tra il costo totale stimato ed effettivo viene calcolata automaticamente in questa colonna sotto questa sezione. Un importo negativo viene evidenziato con il colore RGB R=255 G=0 B=0" sqref="J4" xr:uid="{00000000-0002-0000-0000-000001000000}"/>
    <dataValidation allowBlank="1" showInputMessage="1" showErrorMessage="1" prompt="La differenza tra il costo stimato ed effettivo viene calcolata automaticamente in questa colonna sotto questa sezione. Un importo negativo viene evidenziato con il colore RGB R=255 G=0 B=0" sqref="G4" xr:uid="{00000000-0002-0000-0000-000002000000}"/>
    <dataValidation allowBlank="1" showInputMessage="1" showErrorMessage="1" prompt="Immettere l'area in questa colonna sotto questa intestazione. Usare i filtri delle intestazioni per trovare voci specifiche" sqref="B4" xr:uid="{00000000-0002-0000-0000-000003000000}"/>
    <dataValidation allowBlank="1" showInputMessage="1" showErrorMessage="1" prompt="Immettere gli articoli in questa colonna sotto questa intestazione" sqref="C4" xr:uid="{00000000-0002-0000-0000-000004000000}"/>
    <dataValidation allowBlank="1" showInputMessage="1" showErrorMessage="1" prompt="Immettere la quantità in questa colonna sotto questa intestazione" sqref="D4" xr:uid="{00000000-0002-0000-0000-000005000000}"/>
    <dataValidation allowBlank="1" showInputMessage="1" showErrorMessage="1" prompt="Immettere il costo stimato in questa colonna sotto questa intestazione" sqref="E4" xr:uid="{00000000-0002-0000-0000-000006000000}"/>
    <dataValidation allowBlank="1" showInputMessage="1" showErrorMessage="1" prompt="Immettere il costo effettivo in questa colonna sotto questa intestazione" sqref="F4" xr:uid="{00000000-0002-0000-0000-000007000000}"/>
    <dataValidation allowBlank="1" showInputMessage="1" showErrorMessage="1" prompt="Il costo stimato totale viene calcolato automaticamente in questa colonna sotto questa intestazione" sqref="H4" xr:uid="{00000000-0002-0000-0000-000008000000}"/>
    <dataValidation allowBlank="1" showInputMessage="1" showErrorMessage="1" prompt="Il costo effettivo totale viene calcolato automaticamente in questa colonna sotto questa intestazione" sqref="I4" xr:uid="{00000000-0002-0000-0000-000009000000}"/>
    <dataValidation allowBlank="1" showInputMessage="1" showErrorMessage="1" prompt="Creare un calcolatore dei costi di ristrutturazione di un bagno in questo foglio di lavoro. I costi totali stimati ed effettivi, le differenze di costo, i costi imprevisti e i costi totali vengono calcolati automaticamente" sqref="A1" xr:uid="{00000000-0002-0000-0000-00000A000000}"/>
    <dataValidation allowBlank="1" showInputMessage="1" showErrorMessage="1" prompt="Il titolo del foglio di lavoro si trova in questa cella. Immettere i dettagli nella tabella Costi a partire dalla cella B4. I costi stimati, imprevisti e totali vengono calcolati automaticamente alla fine della tabella" sqref="B1" xr:uid="{00000000-0002-0000-0000-00000B000000}"/>
    <dataValidation allowBlank="1" showInputMessage="1" showErrorMessage="1" prompt="I costi imprevisti vengono calcolati automaticamente nelle celle a destra" sqref="B22:D22" xr:uid="{00000000-0002-0000-0000-00000C000000}"/>
    <dataValidation allowBlank="1" showInputMessage="1" showErrorMessage="1" prompt="I costi totali vengono calcolati automaticamente nelle celle a destra" sqref="B23:D23" xr:uid="{00000000-0002-0000-0000-00000D000000}"/>
    <dataValidation allowBlank="1" showInputMessage="1" showErrorMessage="1" prompt="Il costo imprevisto del subtotale del costo totale stimato viene calcolato automaticamente in questa cella" sqref="H22:J22" xr:uid="{00000000-0002-0000-0000-00000E000000}"/>
    <dataValidation allowBlank="1" showInputMessage="1" showErrorMessage="1" prompt="Il costo totale stimato, comprensivo dei costi imprevisti, viene calcolato automaticamente in questa cella" sqref="H23:J23" xr:uid="{00000000-0002-0000-0000-00000F000000}"/>
    <dataValidation allowBlank="1" showInputMessage="1" showErrorMessage="1" prompt="Il costo totale dettagliato, comprensivo dei costi imprevisti, viene calcolato automaticamente in questa cella" sqref="E23:G23" xr:uid="{00000000-0002-0000-0000-000010000000}"/>
    <dataValidation allowBlank="1" showInputMessage="1" showErrorMessage="1" prompt="I costi totali vengono calcolati automaticamente nelle colonne H e I della tabella sottostante. La differenza viene calcolata automaticamente nella colonna J" sqref="H3:J3" xr:uid="{00000000-0002-0000-0000-000011000000}"/>
    <dataValidation allowBlank="1" showInputMessage="1" showErrorMessage="1" prompt="Il costo imprevisto del subtotale del costo dettagliato stimato viene calcolato automaticamente in questa cella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Costi di ristrutturazione bagno</vt:lpstr>
      <vt:lpstr>Eccedenza</vt:lpstr>
      <vt:lpstr>'Costi di ristrutturazione bagno'!Print_Titles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2018-07-26T05:41:56Z</dcterms:created>
  <dcterms:modified xsi:type="dcterms:W3CDTF">2018-07-26T05:41:56Z</dcterms:modified>
</cp:coreProperties>
</file>