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D0768247-5337-4D99-8647-DBD5A9F744E2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FÜRDŐSZOBA-FELÚJÍTÁSI KÖLTSÉGEK" sheetId="2" r:id="rId1"/>
  </sheets>
  <definedNames>
    <definedName name="Cím1">Költség[[#Headers],[Terület]]</definedName>
    <definedName name="_xlnm.Print_Titles" localSheetId="0">'FÜRDŐSZOBA-FELÚJÍTÁSI KÖLTSÉGEK'!$3:$4</definedName>
    <definedName name="Többlet">'FÜRDŐSZOBA-FELÚJÍTÁSI KÖLTSÉGEK'!$H$22</definedName>
  </definedNames>
  <calcPr calcId="179017"/>
  <fileRecoveryPr autoRecover="0"/>
</workbook>
</file>

<file path=xl/calcChain.xml><?xml version="1.0" encoding="utf-8"?>
<calcChain xmlns="http://schemas.openxmlformats.org/spreadsheetml/2006/main">
  <c r="H23" i="2" l="1"/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J21" i="2"/>
</calcChain>
</file>

<file path=xl/sharedStrings.xml><?xml version="1.0" encoding="utf-8"?>
<sst xmlns="http://schemas.openxmlformats.org/spreadsheetml/2006/main" count="47" uniqueCount="40">
  <si>
    <t>Fürdőszoba-felújítási költség kiszámítása</t>
  </si>
  <si>
    <t>Terület</t>
  </si>
  <si>
    <t>Kád/zuhanykabin</t>
  </si>
  <si>
    <t>Szekrények</t>
  </si>
  <si>
    <t>Munkalapok</t>
  </si>
  <si>
    <t>Csapok</t>
  </si>
  <si>
    <t>Burkolás</t>
  </si>
  <si>
    <t>Hardver</t>
  </si>
  <si>
    <t>Világítás</t>
  </si>
  <si>
    <t>Mosdókagylók</t>
  </si>
  <si>
    <t>Egyéb</t>
  </si>
  <si>
    <t>Részösszeg</t>
  </si>
  <si>
    <t>Váratlan költségek (plusz 30% becsült)</t>
  </si>
  <si>
    <t>Teljes költség</t>
  </si>
  <si>
    <t>Tételek</t>
  </si>
  <si>
    <t>Kád, öntöttvas, 150 cm, normál kivitelű</t>
  </si>
  <si>
    <t>Zuhanyajtók, zsanéros, normál kivitelű</t>
  </si>
  <si>
    <t>Zuhanyfej, normál kivitelű</t>
  </si>
  <si>
    <t>Kád fali panel, normál kivitelű</t>
  </si>
  <si>
    <t>Orvosi szekrény, 60 cm, luxus</t>
  </si>
  <si>
    <t>Öltözőasztal modul, 75 cm, normál kivitelű</t>
  </si>
  <si>
    <t>Kerámiacsempe, luxus (menny. m-ben)</t>
  </si>
  <si>
    <t>Csap, kád, normál kivitelű</t>
  </si>
  <si>
    <t>Csap, zuhany, egykaros, normál kivitelű)</t>
  </si>
  <si>
    <t>Mosdó csaptelep, normál kivitelű</t>
  </si>
  <si>
    <t>Kerámiacsempe, normál kivitelű (menny. n.m-ben)</t>
  </si>
  <si>
    <t>Törülközőtartó, normál kivitelű</t>
  </si>
  <si>
    <t>WC-papír tartó</t>
  </si>
  <si>
    <t>Süllyesztett lámpák, normál kivitelű</t>
  </si>
  <si>
    <t>WC, normál kivitelű</t>
  </si>
  <si>
    <t>Mennyiség</t>
  </si>
  <si>
    <t>Részletezett költség (Ft)</t>
  </si>
  <si>
    <t>Becsült</t>
  </si>
  <si>
    <t>Tényleges</t>
  </si>
  <si>
    <t>Különbség</t>
  </si>
  <si>
    <t>Teljes költség (Ft)</t>
  </si>
  <si>
    <t xml:space="preserve">Becsült </t>
  </si>
  <si>
    <t xml:space="preserve">Tényleges </t>
  </si>
  <si>
    <t xml:space="preserve">Különbség </t>
  </si>
  <si>
    <t xml:space="preserve">MEGJEGYZÉS: A táblázat különböző oszlopaiban látható, ha a tényleges összeg túllépi a becsült költséget. A piros számok a becsült értéket meghaladó (negatív), a fekete számok az érték alatti költséget jelenítik meg.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</si>
</sst>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#,##0.00\ &quot;Ft&quot;;[Red]\-#,##0.00\ &quot;Ft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3" fillId="10" borderId="18" applyNumberFormat="0" applyAlignment="0" applyProtection="0"/>
    <xf numFmtId="0" fontId="18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0" fontId="0" fillId="0" borderId="0" xfId="0" applyFont="1">
      <alignment wrapText="1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  <cellStyle name="Warning Text" xfId="23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Ft&quot;;[Red]\-#,##0.00\ &quot;Ft&quot;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öltség" displayName="Költség" ref="B4:J21" totalsRowCount="1" headerRowDxfId="9">
  <autoFilter ref="B4:J20" xr:uid="{00000000-0009-0000-0100-000001000000}"/>
  <tableColumns count="9">
    <tableColumn id="1" xr3:uid="{00000000-0010-0000-0000-000001000000}" name="Terület" totalsRowLabel="Részösszeg" totalsRowDxfId="8"/>
    <tableColumn id="2" xr3:uid="{00000000-0010-0000-0000-000002000000}" name="Tételek" totalsRowDxfId="7"/>
    <tableColumn id="3" xr3:uid="{00000000-0010-0000-0000-000003000000}" name="Mennyiség" totalsRowDxfId="6"/>
    <tableColumn id="4" xr3:uid="{00000000-0010-0000-0000-000004000000}" name="Becsült" totalsRowFunction="sum" totalsRowDxfId="5"/>
    <tableColumn id="5" xr3:uid="{00000000-0010-0000-0000-000005000000}" name="Tényleges" totalsRowFunction="sum" totalsRowDxfId="4">
      <calculatedColumnFormula>RANDBETWEEN(E5+2,E5+20)</calculatedColumnFormula>
    </tableColumn>
    <tableColumn id="8" xr3:uid="{00000000-0010-0000-0000-000008000000}" name="Különbség" totalsRowFunction="sum" totalsRowDxfId="3">
      <calculatedColumnFormula>IFERROR(Költség[[#This Row],[Becsült]]-Költség[[#This Row],[Tényleges]], "")</calculatedColumnFormula>
    </tableColumn>
    <tableColumn id="6" xr3:uid="{00000000-0010-0000-0000-000006000000}" name="Becsült " totalsRowFunction="sum" totalsRowDxfId="2">
      <calculatedColumnFormula>IFERROR(Költség[[#This Row],[Mennyiség]]*Költség[[#This Row],[Becsült]], "")</calculatedColumnFormula>
    </tableColumn>
    <tableColumn id="7" xr3:uid="{00000000-0010-0000-0000-000007000000}" name="Tényleges " totalsRowFunction="sum" totalsRowDxfId="1">
      <calculatedColumnFormula>IFERROR(Költség[[#This Row],[Mennyiség]]*Költség[[#This Row],[Tényleges]], "")</calculatedColumnFormula>
    </tableColumn>
    <tableColumn id="9" xr3:uid="{00000000-0010-0000-0000-000009000000}" name="Különbség " totalsRowFunction="sum" totalsRowDxfId="0">
      <calculatedColumnFormula>IFERROR(Költség[[#This Row],[Becsült ]]-Költség[[#This Row],[Tényleges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46.8554687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6" t="s">
        <v>39</v>
      </c>
      <c r="C2" s="26"/>
      <c r="D2" s="26"/>
    </row>
    <row r="3" spans="2:10" ht="30" customHeight="1" x14ac:dyDescent="0.25">
      <c r="B3" s="26"/>
      <c r="C3" s="26"/>
      <c r="D3" s="26"/>
      <c r="E3" s="21" t="s">
        <v>31</v>
      </c>
      <c r="F3" s="21"/>
      <c r="G3" s="21"/>
      <c r="H3" s="20" t="s">
        <v>35</v>
      </c>
      <c r="I3" s="20"/>
      <c r="J3" s="20"/>
    </row>
    <row r="4" spans="2:10" ht="30" customHeight="1" x14ac:dyDescent="0.25">
      <c r="B4" s="2" t="s">
        <v>1</v>
      </c>
      <c r="C4" s="2" t="s">
        <v>14</v>
      </c>
      <c r="D4" s="3" t="s">
        <v>30</v>
      </c>
      <c r="E4" s="4" t="s">
        <v>32</v>
      </c>
      <c r="F4" s="5" t="s">
        <v>33</v>
      </c>
      <c r="G4" s="6" t="s">
        <v>34</v>
      </c>
      <c r="H4" s="7" t="s">
        <v>36</v>
      </c>
      <c r="I4" s="8" t="s">
        <v>37</v>
      </c>
      <c r="J4" s="9" t="s">
        <v>38</v>
      </c>
    </row>
    <row r="5" spans="2:10" ht="30" customHeight="1" x14ac:dyDescent="0.25">
      <c r="B5" s="2" t="s">
        <v>2</v>
      </c>
      <c r="C5" s="2" t="s">
        <v>15</v>
      </c>
      <c r="D5" s="10">
        <v>1</v>
      </c>
      <c r="E5" s="11">
        <v>250</v>
      </c>
      <c r="F5" s="11">
        <f t="shared" ref="F5:F20" ca="1" si="0">RANDBETWEEN(E5+2,E5+20)</f>
        <v>259</v>
      </c>
      <c r="G5" s="12">
        <f ca="1">IFERROR(Költség[[#This Row],[Becsült]]-Költség[[#This Row],[Tényleges]], "")</f>
        <v>-9</v>
      </c>
      <c r="H5" s="11">
        <f>IFERROR(Költség[[#This Row],[Mennyiség]]*Költség[[#This Row],[Becsült]], "")</f>
        <v>250</v>
      </c>
      <c r="I5" s="11">
        <f ca="1">IFERROR(Költség[[#This Row],[Mennyiség]]*Költség[[#This Row],[Tényleges]], "")</f>
        <v>259</v>
      </c>
      <c r="J5" s="11">
        <f ca="1">IFERROR(Költség[[#This Row],[Becsült ]]-Költség[[#This Row],[Tényleges ]], "")</f>
        <v>-9</v>
      </c>
    </row>
    <row r="6" spans="2:10" ht="30" customHeight="1" x14ac:dyDescent="0.25">
      <c r="B6" s="2" t="s">
        <v>2</v>
      </c>
      <c r="C6" s="2" t="s">
        <v>16</v>
      </c>
      <c r="D6" s="10">
        <v>1</v>
      </c>
      <c r="E6" s="11">
        <v>200</v>
      </c>
      <c r="F6" s="11">
        <f t="shared" ca="1" si="0"/>
        <v>219</v>
      </c>
      <c r="G6" s="12">
        <f ca="1">IFERROR(Költség[[#This Row],[Becsült]]-Költség[[#This Row],[Tényleges]], "")</f>
        <v>-19</v>
      </c>
      <c r="H6" s="11">
        <f>IFERROR(Költség[[#This Row],[Mennyiség]]*Költség[[#This Row],[Becsült]], "")</f>
        <v>200</v>
      </c>
      <c r="I6" s="11">
        <f ca="1">IFERROR(Költség[[#This Row],[Mennyiség]]*Költség[[#This Row],[Tényleges]], "")</f>
        <v>219</v>
      </c>
      <c r="J6" s="11">
        <f ca="1">IFERROR(Költség[[#This Row],[Becsült ]]-Költség[[#This Row],[Tényleges ]], "")</f>
        <v>-19</v>
      </c>
    </row>
    <row r="7" spans="2:10" ht="30" customHeight="1" x14ac:dyDescent="0.25">
      <c r="B7" s="2" t="s">
        <v>2</v>
      </c>
      <c r="C7" s="2" t="s">
        <v>17</v>
      </c>
      <c r="D7" s="10">
        <v>1</v>
      </c>
      <c r="E7" s="11">
        <v>50</v>
      </c>
      <c r="F7" s="11">
        <f t="shared" ca="1" si="0"/>
        <v>67</v>
      </c>
      <c r="G7" s="12">
        <f ca="1">IFERROR(Költség[[#This Row],[Becsült]]-Költség[[#This Row],[Tényleges]], "")</f>
        <v>-17</v>
      </c>
      <c r="H7" s="11">
        <f>IFERROR(Költség[[#This Row],[Mennyiség]]*Költség[[#This Row],[Becsült]], "")</f>
        <v>50</v>
      </c>
      <c r="I7" s="11">
        <f ca="1">IFERROR(Költség[[#This Row],[Mennyiség]]*Költség[[#This Row],[Tényleges]], "")</f>
        <v>67</v>
      </c>
      <c r="J7" s="11">
        <f ca="1">IFERROR(Költség[[#This Row],[Becsült ]]-Költség[[#This Row],[Tényleges ]], "")</f>
        <v>-17</v>
      </c>
    </row>
    <row r="8" spans="2:10" ht="30" customHeight="1" x14ac:dyDescent="0.25">
      <c r="B8" s="2" t="s">
        <v>2</v>
      </c>
      <c r="C8" s="2" t="s">
        <v>18</v>
      </c>
      <c r="D8" s="10">
        <v>1</v>
      </c>
      <c r="E8" s="11">
        <v>200</v>
      </c>
      <c r="F8" s="11">
        <f t="shared" ca="1" si="0"/>
        <v>219</v>
      </c>
      <c r="G8" s="12">
        <f ca="1">IFERROR(Költség[[#This Row],[Becsült]]-Költség[[#This Row],[Tényleges]], "")</f>
        <v>-19</v>
      </c>
      <c r="H8" s="11">
        <f>IFERROR(Költség[[#This Row],[Mennyiség]]*Költség[[#This Row],[Becsült]], "")</f>
        <v>200</v>
      </c>
      <c r="I8" s="11">
        <f ca="1">IFERROR(Költség[[#This Row],[Mennyiség]]*Költség[[#This Row],[Tényleges]], "")</f>
        <v>219</v>
      </c>
      <c r="J8" s="11">
        <f ca="1">IFERROR(Költség[[#This Row],[Becsült ]]-Költség[[#This Row],[Tényleges ]], "")</f>
        <v>-19</v>
      </c>
    </row>
    <row r="9" spans="2:10" ht="30" customHeight="1" x14ac:dyDescent="0.25">
      <c r="B9" s="2" t="s">
        <v>3</v>
      </c>
      <c r="C9" s="2" t="s">
        <v>19</v>
      </c>
      <c r="D9" s="10">
        <v>1</v>
      </c>
      <c r="E9" s="11">
        <v>200</v>
      </c>
      <c r="F9" s="11">
        <f t="shared" ca="1" si="0"/>
        <v>215</v>
      </c>
      <c r="G9" s="12">
        <f ca="1">IFERROR(Költség[[#This Row],[Becsült]]-Költség[[#This Row],[Tényleges]], "")</f>
        <v>-15</v>
      </c>
      <c r="H9" s="11">
        <f>IFERROR(Költség[[#This Row],[Mennyiség]]*Költség[[#This Row],[Becsült]], "")</f>
        <v>200</v>
      </c>
      <c r="I9" s="11">
        <f ca="1">IFERROR(Költség[[#This Row],[Mennyiség]]*Költség[[#This Row],[Tényleges]], "")</f>
        <v>215</v>
      </c>
      <c r="J9" s="11">
        <f ca="1">IFERROR(Költség[[#This Row],[Becsült ]]-Költség[[#This Row],[Tényleges ]], "")</f>
        <v>-15</v>
      </c>
    </row>
    <row r="10" spans="2:10" ht="30" customHeight="1" x14ac:dyDescent="0.25">
      <c r="B10" s="2" t="s">
        <v>3</v>
      </c>
      <c r="C10" s="2" t="s">
        <v>20</v>
      </c>
      <c r="D10" s="10">
        <v>2</v>
      </c>
      <c r="E10" s="11">
        <v>100</v>
      </c>
      <c r="F10" s="11">
        <f t="shared" ca="1" si="0"/>
        <v>112</v>
      </c>
      <c r="G10" s="12">
        <f ca="1">IFERROR(Költség[[#This Row],[Becsült]]-Költség[[#This Row],[Tényleges]], "")</f>
        <v>-12</v>
      </c>
      <c r="H10" s="11">
        <f>IFERROR(Költség[[#This Row],[Mennyiség]]*Költség[[#This Row],[Becsült]], "")</f>
        <v>200</v>
      </c>
      <c r="I10" s="11">
        <f ca="1">IFERROR(Költség[[#This Row],[Mennyiség]]*Költség[[#This Row],[Tényleges]], "")</f>
        <v>224</v>
      </c>
      <c r="J10" s="11">
        <f ca="1">IFERROR(Költség[[#This Row],[Becsült ]]-Költség[[#This Row],[Tényleges ]], "")</f>
        <v>-24</v>
      </c>
    </row>
    <row r="11" spans="2:10" ht="30" customHeight="1" x14ac:dyDescent="0.25">
      <c r="B11" s="2" t="s">
        <v>4</v>
      </c>
      <c r="C11" s="2" t="s">
        <v>21</v>
      </c>
      <c r="D11" s="10">
        <v>5</v>
      </c>
      <c r="E11" s="11">
        <v>22.5</v>
      </c>
      <c r="F11" s="11">
        <f t="shared" ca="1" si="0"/>
        <v>42</v>
      </c>
      <c r="G11" s="12">
        <f ca="1">IFERROR(Költség[[#This Row],[Becsült]]-Költség[[#This Row],[Tényleges]], "")</f>
        <v>-19.5</v>
      </c>
      <c r="H11" s="11">
        <f>IFERROR(Költség[[#This Row],[Mennyiség]]*Költség[[#This Row],[Becsült]], "")</f>
        <v>112.5</v>
      </c>
      <c r="I11" s="11">
        <f ca="1">IFERROR(Költség[[#This Row],[Mennyiség]]*Költség[[#This Row],[Tényleges]], "")</f>
        <v>210</v>
      </c>
      <c r="J11" s="11">
        <f ca="1">IFERROR(Költség[[#This Row],[Becsült ]]-Költség[[#This Row],[Tényleges ]], "")</f>
        <v>-97.5</v>
      </c>
    </row>
    <row r="12" spans="2:10" ht="30" customHeight="1" x14ac:dyDescent="0.25">
      <c r="B12" s="2" t="s">
        <v>5</v>
      </c>
      <c r="C12" s="2" t="s">
        <v>22</v>
      </c>
      <c r="D12" s="10">
        <v>1</v>
      </c>
      <c r="E12" s="11">
        <v>90</v>
      </c>
      <c r="F12" s="11">
        <f t="shared" ca="1" si="0"/>
        <v>92</v>
      </c>
      <c r="G12" s="12">
        <f ca="1">IFERROR(Költség[[#This Row],[Becsült]]-Költség[[#This Row],[Tényleges]], "")</f>
        <v>-2</v>
      </c>
      <c r="H12" s="11">
        <f>IFERROR(Költség[[#This Row],[Mennyiség]]*Költség[[#This Row],[Becsült]], "")</f>
        <v>90</v>
      </c>
      <c r="I12" s="11">
        <f ca="1">IFERROR(Költség[[#This Row],[Mennyiség]]*Költség[[#This Row],[Tényleges]], "")</f>
        <v>92</v>
      </c>
      <c r="J12" s="11">
        <f ca="1">IFERROR(Költség[[#This Row],[Becsült ]]-Költség[[#This Row],[Tényleges ]], "")</f>
        <v>-2</v>
      </c>
    </row>
    <row r="13" spans="2:10" ht="30" customHeight="1" x14ac:dyDescent="0.25">
      <c r="B13" s="2" t="s">
        <v>5</v>
      </c>
      <c r="C13" s="2" t="s">
        <v>23</v>
      </c>
      <c r="D13" s="10">
        <v>1</v>
      </c>
      <c r="E13" s="11">
        <v>115</v>
      </c>
      <c r="F13" s="11">
        <f t="shared" ca="1" si="0"/>
        <v>118</v>
      </c>
      <c r="G13" s="12">
        <f ca="1">IFERROR(Költség[[#This Row],[Becsült]]-Költség[[#This Row],[Tényleges]], "")</f>
        <v>-3</v>
      </c>
      <c r="H13" s="11">
        <f>IFERROR(Költség[[#This Row],[Mennyiség]]*Költség[[#This Row],[Becsült]], "")</f>
        <v>115</v>
      </c>
      <c r="I13" s="11">
        <f ca="1">IFERROR(Költség[[#This Row],[Mennyiség]]*Költség[[#This Row],[Tényleges]], "")</f>
        <v>118</v>
      </c>
      <c r="J13" s="11">
        <f ca="1">IFERROR(Költség[[#This Row],[Becsült ]]-Költség[[#This Row],[Tényleges ]], "")</f>
        <v>-3</v>
      </c>
    </row>
    <row r="14" spans="2:10" ht="30" customHeight="1" x14ac:dyDescent="0.25">
      <c r="B14" s="2" t="s">
        <v>5</v>
      </c>
      <c r="C14" s="2" t="s">
        <v>24</v>
      </c>
      <c r="D14" s="10">
        <v>1</v>
      </c>
      <c r="E14" s="11">
        <v>95</v>
      </c>
      <c r="F14" s="11">
        <f t="shared" ca="1" si="0"/>
        <v>97</v>
      </c>
      <c r="G14" s="12">
        <f ca="1">IFERROR(Költség[[#This Row],[Becsült]]-Költség[[#This Row],[Tényleges]], "")</f>
        <v>-2</v>
      </c>
      <c r="H14" s="11">
        <f>IFERROR(Költség[[#This Row],[Mennyiség]]*Költség[[#This Row],[Becsült]], "")</f>
        <v>95</v>
      </c>
      <c r="I14" s="11">
        <f ca="1">IFERROR(Költség[[#This Row],[Mennyiség]]*Költség[[#This Row],[Tényleges]], "")</f>
        <v>97</v>
      </c>
      <c r="J14" s="11">
        <f ca="1">IFERROR(Költség[[#This Row],[Becsült ]]-Költség[[#This Row],[Tényleges ]], "")</f>
        <v>-2</v>
      </c>
    </row>
    <row r="15" spans="2:10" ht="30" customHeight="1" x14ac:dyDescent="0.25">
      <c r="B15" s="2" t="s">
        <v>6</v>
      </c>
      <c r="C15" s="2" t="s">
        <v>25</v>
      </c>
      <c r="D15" s="10">
        <v>35</v>
      </c>
      <c r="E15" s="11">
        <v>12</v>
      </c>
      <c r="F15" s="11">
        <f t="shared" ca="1" si="0"/>
        <v>22</v>
      </c>
      <c r="G15" s="12">
        <f ca="1">IFERROR(Költség[[#This Row],[Becsült]]-Költség[[#This Row],[Tényleges]], "")</f>
        <v>-10</v>
      </c>
      <c r="H15" s="11">
        <f>IFERROR(Költség[[#This Row],[Mennyiség]]*Költség[[#This Row],[Becsült]], "")</f>
        <v>420</v>
      </c>
      <c r="I15" s="11">
        <f ca="1">IFERROR(Költség[[#This Row],[Mennyiség]]*Költség[[#This Row],[Tényleges]], "")</f>
        <v>770</v>
      </c>
      <c r="J15" s="11">
        <f ca="1">IFERROR(Költség[[#This Row],[Becsült ]]-Költség[[#This Row],[Tényleges ]], "")</f>
        <v>-350</v>
      </c>
    </row>
    <row r="16" spans="2:10" ht="30" customHeight="1" x14ac:dyDescent="0.25">
      <c r="B16" s="2" t="s">
        <v>7</v>
      </c>
      <c r="C16" s="2" t="s">
        <v>26</v>
      </c>
      <c r="D16" s="10">
        <v>2</v>
      </c>
      <c r="E16" s="11">
        <v>15</v>
      </c>
      <c r="F16" s="11">
        <f t="shared" ca="1" si="0"/>
        <v>25</v>
      </c>
      <c r="G16" s="12">
        <f ca="1">IFERROR(Költség[[#This Row],[Becsült]]-Költség[[#This Row],[Tényleges]], "")</f>
        <v>-10</v>
      </c>
      <c r="H16" s="11">
        <f>IFERROR(Költség[[#This Row],[Mennyiség]]*Költség[[#This Row],[Becsült]], "")</f>
        <v>30</v>
      </c>
      <c r="I16" s="11">
        <f ca="1">IFERROR(Költség[[#This Row],[Mennyiség]]*Költség[[#This Row],[Tényleges]], "")</f>
        <v>50</v>
      </c>
      <c r="J16" s="11">
        <f ca="1">IFERROR(Költség[[#This Row],[Becsült ]]-Költség[[#This Row],[Tényleges ]], "")</f>
        <v>-20</v>
      </c>
    </row>
    <row r="17" spans="2:10" ht="30" customHeight="1" x14ac:dyDescent="0.25">
      <c r="B17" s="2" t="s">
        <v>7</v>
      </c>
      <c r="C17" s="2" t="s">
        <v>27</v>
      </c>
      <c r="D17" s="10">
        <v>1</v>
      </c>
      <c r="E17" s="11">
        <v>10</v>
      </c>
      <c r="F17" s="11">
        <f t="shared" ca="1" si="0"/>
        <v>23</v>
      </c>
      <c r="G17" s="12">
        <f ca="1">IFERROR(Költség[[#This Row],[Becsült]]-Költség[[#This Row],[Tényleges]], "")</f>
        <v>-13</v>
      </c>
      <c r="H17" s="11">
        <f>IFERROR(Költség[[#This Row],[Mennyiség]]*Költség[[#This Row],[Becsült]], "")</f>
        <v>10</v>
      </c>
      <c r="I17" s="11">
        <f ca="1">IFERROR(Költség[[#This Row],[Mennyiség]]*Költség[[#This Row],[Tényleges]], "")</f>
        <v>23</v>
      </c>
      <c r="J17" s="11">
        <f ca="1">IFERROR(Költség[[#This Row],[Becsült ]]-Költség[[#This Row],[Tényleges ]], "")</f>
        <v>-13</v>
      </c>
    </row>
    <row r="18" spans="2:10" ht="30" customHeight="1" x14ac:dyDescent="0.25">
      <c r="B18" s="2" t="s">
        <v>8</v>
      </c>
      <c r="C18" s="2" t="s">
        <v>28</v>
      </c>
      <c r="D18" s="10">
        <v>4</v>
      </c>
      <c r="E18" s="11">
        <v>25</v>
      </c>
      <c r="F18" s="11">
        <f t="shared" ca="1" si="0"/>
        <v>44</v>
      </c>
      <c r="G18" s="12">
        <f ca="1">IFERROR(Költség[[#This Row],[Becsült]]-Költség[[#This Row],[Tényleges]], "")</f>
        <v>-19</v>
      </c>
      <c r="H18" s="11">
        <f>IFERROR(Költség[[#This Row],[Mennyiség]]*Költség[[#This Row],[Becsült]], "")</f>
        <v>100</v>
      </c>
      <c r="I18" s="11">
        <f ca="1">IFERROR(Költség[[#This Row],[Mennyiség]]*Költség[[#This Row],[Tényleges]], "")</f>
        <v>176</v>
      </c>
      <c r="J18" s="11">
        <f ca="1">IFERROR(Költség[[#This Row],[Becsült ]]-Költség[[#This Row],[Tényleges ]], "")</f>
        <v>-76</v>
      </c>
    </row>
    <row r="19" spans="2:10" ht="30" customHeight="1" x14ac:dyDescent="0.25">
      <c r="B19" s="2" t="s">
        <v>9</v>
      </c>
      <c r="C19" s="2" t="s">
        <v>29</v>
      </c>
      <c r="D19" s="10">
        <v>2</v>
      </c>
      <c r="E19" s="11">
        <v>60</v>
      </c>
      <c r="F19" s="11">
        <f t="shared" ca="1" si="0"/>
        <v>73</v>
      </c>
      <c r="G19" s="12">
        <f ca="1">IFERROR(Költség[[#This Row],[Becsült]]-Költség[[#This Row],[Tényleges]], "")</f>
        <v>-13</v>
      </c>
      <c r="H19" s="11">
        <f>IFERROR(Költség[[#This Row],[Mennyiség]]*Költség[[#This Row],[Becsült]], "")</f>
        <v>120</v>
      </c>
      <c r="I19" s="11">
        <f ca="1">IFERROR(Költség[[#This Row],[Mennyiség]]*Költség[[#This Row],[Tényleges]], "")</f>
        <v>146</v>
      </c>
      <c r="J19" s="11">
        <f ca="1">IFERROR(Költség[[#This Row],[Becsült ]]-Költség[[#This Row],[Tényleges ]], "")</f>
        <v>-26</v>
      </c>
    </row>
    <row r="20" spans="2:10" ht="30" customHeight="1" x14ac:dyDescent="0.25">
      <c r="B20" s="2" t="s">
        <v>10</v>
      </c>
      <c r="D20" s="10">
        <v>1</v>
      </c>
      <c r="E20" s="11">
        <v>20</v>
      </c>
      <c r="F20" s="11">
        <f t="shared" ca="1" si="0"/>
        <v>37</v>
      </c>
      <c r="G20" s="12">
        <f ca="1">IFERROR(Költség[[#This Row],[Becsült]]-Költség[[#This Row],[Tényleges]], "")</f>
        <v>-17</v>
      </c>
      <c r="H20" s="11">
        <f>IFERROR(Költség[[#This Row],[Mennyiség]]*Költség[[#This Row],[Becsült]], "")</f>
        <v>20</v>
      </c>
      <c r="I20" s="11">
        <f ca="1">IFERROR(Költség[[#This Row],[Mennyiség]]*Költség[[#This Row],[Tényleges]], "")</f>
        <v>37</v>
      </c>
      <c r="J20" s="11">
        <f ca="1">IFERROR(Költség[[#This Row],[Becsült ]]-Költség[[#This Row],[Tényleges ]], "")</f>
        <v>-17</v>
      </c>
    </row>
    <row r="21" spans="2:10" ht="30" customHeight="1" x14ac:dyDescent="0.25">
      <c r="B21" s="14" t="s">
        <v>11</v>
      </c>
      <c r="D21" s="13"/>
      <c r="E21" s="15">
        <f>SUBTOTAL(109,Költség[Becsült])</f>
        <v>1464.5</v>
      </c>
      <c r="F21" s="16">
        <f ca="1">SUBTOTAL(109,Költség[Tényleges])</f>
        <v>1664</v>
      </c>
      <c r="G21" s="17">
        <f ca="1">SUBTOTAL(109,Költség[Különbség])</f>
        <v>-199.5</v>
      </c>
      <c r="H21" s="18">
        <f>SUBTOTAL(109,Költség[[Becsült ]])</f>
        <v>2212.5</v>
      </c>
      <c r="I21" s="18">
        <f ca="1">SUBTOTAL(109,Költség[[Tényleges ]])</f>
        <v>2922</v>
      </c>
      <c r="J21" s="19">
        <f ca="1">SUBTOTAL(109,Költség[[Különbség ]])</f>
        <v>-709.5</v>
      </c>
    </row>
    <row r="22" spans="2:10" ht="30" customHeight="1" x14ac:dyDescent="0.25">
      <c r="B22" s="22" t="s">
        <v>12</v>
      </c>
      <c r="C22" s="22"/>
      <c r="D22" s="22"/>
      <c r="E22" s="24">
        <f>IFERROR(Költség[[#Totals],[Becsült]]*0.3, "")</f>
        <v>439.34999999999997</v>
      </c>
      <c r="F22" s="24"/>
      <c r="G22" s="24"/>
      <c r="H22" s="25">
        <f>IFERROR(Költség[[#Totals],[Becsült ]]*0.3, "")</f>
        <v>663.75</v>
      </c>
      <c r="I22" s="25"/>
      <c r="J22" s="25"/>
    </row>
    <row r="23" spans="2:10" ht="30" customHeight="1" x14ac:dyDescent="0.25">
      <c r="B23" s="23" t="s">
        <v>13</v>
      </c>
      <c r="C23" s="22"/>
      <c r="D23" s="22"/>
      <c r="E23" s="24">
        <f>IFERROR(SUM(E21:E21), "")</f>
        <v>1464.5</v>
      </c>
      <c r="F23" s="24"/>
      <c r="G23" s="24"/>
      <c r="H23" s="25">
        <f>IFERROR(SUM(Költség[[#Totals],[Becsült ]],Többlet), "")</f>
        <v>2876.25</v>
      </c>
      <c r="I23" s="25"/>
      <c r="J23" s="25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Az alábbi táblázat E és F oszlopában adhatja meg a részletezett költséget. A sablon automatikusan beírja a különbséget a G oszlopba." sqref="E3:G3" xr:uid="{00000000-0002-0000-0000-000000000000}"/>
    <dataValidation allowBlank="1" showInputMessage="1" showErrorMessage="1" prompt="Ebben az oszlopban a sablon automatikusan kiszámítja a teljes becsült és a tényleges költséget. A negatív összeget R=255 G=0 B=0 RGB színnel kiemeli." sqref="J4" xr:uid="{00000000-0002-0000-0000-000001000000}"/>
    <dataValidation allowBlank="1" showInputMessage="1" showErrorMessage="1" prompt="Ebben az oszlopban a sablon automatikusan kiszámítja a becsült és a tényleges költség különbségét. A negatív összeget R=255 G=0 B=0 RGB színnel kiemeli." sqref="G4" xr:uid="{00000000-0002-0000-0000-000002000000}"/>
    <dataValidation allowBlank="1" showInputMessage="1" showErrorMessage="1" prompt="Ebben az oszlopban adhatja meg a területet. A címsor szűrőivel kereshet rá az adott bejegyzésekre." sqref="B4" xr:uid="{00000000-0002-0000-0000-000003000000}"/>
    <dataValidation allowBlank="1" showInputMessage="1" showErrorMessage="1" prompt="Ebben az oszlopban adhatja meg a tételeket." sqref="C4" xr:uid="{00000000-0002-0000-0000-000004000000}"/>
    <dataValidation allowBlank="1" showInputMessage="1" showErrorMessage="1" prompt="Ebben az oszlopban adhatja meg a mennyiséget." sqref="D4" xr:uid="{00000000-0002-0000-0000-000005000000}"/>
    <dataValidation allowBlank="1" showInputMessage="1" showErrorMessage="1" prompt="Ebben az oszlopban adhatja meg a becsült költséget." sqref="E4" xr:uid="{00000000-0002-0000-0000-000006000000}"/>
    <dataValidation allowBlank="1" showInputMessage="1" showErrorMessage="1" prompt="Ebben az oszlopban adhatja meg a tényleges költséget." sqref="F4" xr:uid="{00000000-0002-0000-0000-000007000000}"/>
    <dataValidation allowBlank="1" showInputMessage="1" showErrorMessage="1" prompt="Ebben az oszlopban a sablon automatikusan kiszámítja a teljes becsült költséget." sqref="H4" xr:uid="{00000000-0002-0000-0000-000008000000}"/>
    <dataValidation allowBlank="1" showInputMessage="1" showErrorMessage="1" prompt="Ebben az oszlopban a sablon automatikusan kiszámítja a teljes tényleges költséget." sqref="I4" xr:uid="{00000000-0002-0000-0000-000009000000}"/>
    <dataValidation allowBlank="1" showInputMessage="1" showErrorMessage="1" prompt="Ezen a munkalapon kiszámíthatja a fürdőszoba-felújítás költségét. A teljes becsült költséget és a tényleges költséget, a költségek közötti különbséget, a váratlan költségeket és a teljes költséget automatikusan számítja ki a sablon." sqref="A1" xr:uid="{00000000-0002-0000-0000-00000A000000}"/>
    <dataValidation allowBlank="1" showInputMessage="1" showErrorMessage="1" prompt="Ebben a cellában szerepel a munkalap címe. Az adatokat a B4 cellával kezdődő Költségek táblázatban adhatja meg. A becsült váratlan és a teljes költséget automatikusan számítja ki a sablon." sqref="B1" xr:uid="{00000000-0002-0000-0000-00000B000000}"/>
    <dataValidation allowBlank="1" showInputMessage="1" showErrorMessage="1" prompt="A jobbra lévő cellákban a sablon automatikusan kiszámítja a váratlan költségeket." sqref="B22:D22" xr:uid="{00000000-0002-0000-0000-00000C000000}"/>
    <dataValidation allowBlank="1" showInputMessage="1" showErrorMessage="1" prompt="A jobbra lévő cellákban a sablon automatikusan kiszámítja a teljes költséget." sqref="B23:D23" xr:uid="{00000000-0002-0000-0000-00000D000000}"/>
    <dataValidation allowBlank="1" showInputMessage="1" showErrorMessage="1" prompt="A sablon automatikusan beírja ebbe a cellába a teljes becsült költség részösszegéből a váratlan költséget." sqref="H22:J22" xr:uid="{00000000-0002-0000-0000-00000E000000}"/>
    <dataValidation allowBlank="1" showInputMessage="1" showErrorMessage="1" prompt="A sablon automatikusan beírja ebbe a cellába a teljes becsült költséget, beleértve a váratlan költségeket is." sqref="H23:J23" xr:uid="{00000000-0002-0000-0000-00000F000000}"/>
    <dataValidation allowBlank="1" showInputMessage="1" showErrorMessage="1" prompt="A sablon automatikusan beírja ebbe a cellába a teljes becsült részletezett költséget, beleértve a váratlan költségeket is." sqref="E23:G23" xr:uid="{00000000-0002-0000-0000-000010000000}"/>
    <dataValidation allowBlank="1" showInputMessage="1" showErrorMessage="1" prompt="Az alábbi táblázat H és I oszlopában a sablon automatikusan kiszámítja a teljes költséget. A különbséget automatikusan beírja a J oszlopba." sqref="H3:J3" xr:uid="{00000000-0002-0000-0000-000011000000}"/>
    <dataValidation allowBlank="1" showInputMessage="1" showErrorMessage="1" prompt="A sablon automatikusan beírja ebbe a cellába a becsült részletezett költség részösszegéből a váratlan költséget.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FÜRDŐSZOBA-FELÚJÍTÁSI KÖLTSÉGEK</vt:lpstr>
      <vt:lpstr>Cím1</vt:lpstr>
      <vt:lpstr>'FÜRDŐSZOBA-FELÚJÍTÁSI KÖLTSÉGEK'!Print_Titles</vt:lpstr>
      <vt:lpstr>Többlet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2018-07-26T05:41:47Z</dcterms:created>
  <dcterms:modified xsi:type="dcterms:W3CDTF">2018-07-26T05:41:47Z</dcterms:modified>
</cp:coreProperties>
</file>