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hu-HU\target\"/>
    </mc:Choice>
  </mc:AlternateContent>
  <xr:revisionPtr revIDLastSave="0" documentId="13_ncr:1_{9FF14859-675E-4BEB-8698-DA6D9B01D22B}" xr6:coauthVersionLast="34" xr6:coauthVersionMax="34" xr10:uidLastSave="{00000000-0000-0000-0000-000000000000}"/>
  <bookViews>
    <workbookView xWindow="0" yWindow="0" windowWidth="28800" windowHeight="12150" xr2:uid="{00000000-000D-0000-FFFF-FFFF00000000}"/>
  </bookViews>
  <sheets>
    <sheet name="Érdeklődők adatai" sheetId="2" r:id="rId1"/>
    <sheet name="Előrejelzett értékesítés " sheetId="3" r:id="rId2"/>
    <sheet name="Havi súlyozott előrejelzés" sheetId="4" r:id="rId3"/>
  </sheets>
  <definedNames>
    <definedName name="_xlnm._FilterDatabase" localSheetId="0">'Érdeklődők adatai'!$I$5:$I$8</definedName>
    <definedName name="Cégnév">'Érdeklődők adatai'!$B$1</definedName>
    <definedName name="Cím1">ÉrdeklődőkAdatai[[#Headers],[Érdeklődő neve]]</definedName>
    <definedName name="Cím2">ElőrejelzettÉrtékesítés[[#Headers],[Érdeklődő neve]]</definedName>
    <definedName name="Kezdő_sor">MIN(ROW(ÉrdeklődőkAdatai[]))+1</definedName>
    <definedName name="NyilvántartóDátuma">'Érdeklődők adatai'!$B$3</definedName>
    <definedName name="_xlnm.Print_Titles" localSheetId="1">'Előrejelzett értékesítés '!$5:$5</definedName>
    <definedName name="_xlnm.Print_Titles" localSheetId="0">'Érdeklődők adatai'!$5:$5</definedName>
    <definedName name="Sorcímrégió1..N22">'Előrejelzett értékesítés '!$B$21</definedName>
    <definedName name="UtolsóBejegyzés">MIN(ROW(ÉrdeklődőkAdatai[]))+ROWS(ÉrdeklődőkAdatai[])-1</definedName>
  </definedNames>
  <calcPr calcId="179021"/>
</workbook>
</file>

<file path=xl/calcChain.xml><?xml version="1.0" encoding="utf-8"?>
<calcChain xmlns="http://schemas.openxmlformats.org/spreadsheetml/2006/main">
  <c r="N7" i="3" l="1"/>
  <c r="N8" i="3"/>
  <c r="N9" i="3"/>
  <c r="N10" i="3"/>
  <c r="N11" i="3"/>
  <c r="N12" i="3"/>
  <c r="N13" i="3"/>
  <c r="N14" i="3"/>
  <c r="N15" i="3"/>
  <c r="N16" i="3"/>
  <c r="N17" i="3"/>
  <c r="N18" i="3"/>
  <c r="N19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N6" i="3"/>
  <c r="M6" i="3"/>
  <c r="L6" i="3"/>
  <c r="K6" i="3"/>
  <c r="J6" i="3"/>
  <c r="I6" i="3"/>
  <c r="H6" i="3"/>
  <c r="G6" i="3"/>
  <c r="F6" i="3"/>
  <c r="E7" i="3" l="1"/>
  <c r="E9" i="3"/>
  <c r="E10" i="3"/>
  <c r="E11" i="3"/>
  <c r="E12" i="3"/>
  <c r="E13" i="3"/>
  <c r="E14" i="3"/>
  <c r="E15" i="3"/>
  <c r="E16" i="3"/>
  <c r="E17" i="3"/>
  <c r="E18" i="3"/>
  <c r="E19" i="3"/>
  <c r="D8" i="3"/>
  <c r="D9" i="3"/>
  <c r="D10" i="3"/>
  <c r="D11" i="3"/>
  <c r="D12" i="3"/>
  <c r="D13" i="3"/>
  <c r="D14" i="3"/>
  <c r="D15" i="3"/>
  <c r="D16" i="3"/>
  <c r="D17" i="3"/>
  <c r="D18" i="3"/>
  <c r="D19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1" i="4"/>
  <c r="B4" i="3"/>
  <c r="B1" i="3"/>
  <c r="B4" i="2"/>
  <c r="J8" i="2" l="1"/>
  <c r="E8" i="3" s="1"/>
  <c r="J7" i="2"/>
  <c r="D7" i="3" s="1"/>
  <c r="J6" i="2"/>
  <c r="E6" i="3" l="1"/>
  <c r="D6" i="3"/>
  <c r="C6" i="3"/>
  <c r="B6" i="3"/>
  <c r="B3" i="2" l="1"/>
  <c r="B3" i="3" s="1"/>
  <c r="G9" i="2"/>
  <c r="G20" i="3" l="1"/>
  <c r="F20" i="3"/>
  <c r="J20" i="3"/>
  <c r="K20" i="3"/>
  <c r="I20" i="3"/>
  <c r="L20" i="3"/>
  <c r="M20" i="3"/>
  <c r="H20" i="3"/>
  <c r="D20" i="3"/>
  <c r="E20" i="3"/>
  <c r="C20" i="3"/>
  <c r="C21" i="3" s="1"/>
  <c r="J9" i="2"/>
  <c r="D21" i="3" l="1"/>
  <c r="E21" i="3" s="1"/>
  <c r="F21" i="3" s="1"/>
  <c r="G21" i="3" s="1"/>
  <c r="H21" i="3" s="1"/>
  <c r="I21" i="3" s="1"/>
  <c r="J21" i="3" s="1"/>
  <c r="K21" i="3" s="1"/>
  <c r="L21" i="3" s="1"/>
  <c r="M21" i="3" s="1"/>
  <c r="N20" i="3"/>
  <c r="N21" i="3" l="1"/>
</calcChain>
</file>

<file path=xl/sharedStrings.xml><?xml version="1.0" encoding="utf-8"?>
<sst xmlns="http://schemas.openxmlformats.org/spreadsheetml/2006/main" count="41" uniqueCount="37">
  <si>
    <t>Cég neve</t>
  </si>
  <si>
    <t>Érdeklődők részletes nyilvántartása</t>
  </si>
  <si>
    <t>Érdeklődő neve</t>
  </si>
  <si>
    <t>A. Datum Corporation</t>
  </si>
  <si>
    <t>Adventure Works</t>
  </si>
  <si>
    <t>Alpine Ski House</t>
  </si>
  <si>
    <t>Összesen</t>
  </si>
  <si>
    <t>Érdeklődő elérhetősége</t>
  </si>
  <si>
    <t>Érdeklődő 
forrása</t>
  </si>
  <si>
    <t>Érdeklődő 
régiója</t>
  </si>
  <si>
    <t>Érdeklődő 
típusa</t>
  </si>
  <si>
    <t>Stratégiai</t>
  </si>
  <si>
    <t>Taktikai</t>
  </si>
  <si>
    <t>Január</t>
  </si>
  <si>
    <t>Február</t>
  </si>
  <si>
    <t>Március</t>
  </si>
  <si>
    <t>BIZALMAS</t>
  </si>
  <si>
    <t>Súlyozott 
előrejelzés</t>
  </si>
  <si>
    <t>Előrejelzett értékesítés</t>
  </si>
  <si>
    <t>Halmozott végösszeg</t>
  </si>
  <si>
    <t>Havi súlyozott előrejelzés</t>
  </si>
  <si>
    <t xml:space="preserve"> </t>
  </si>
  <si>
    <t>Esély az 
értékesítésre</t>
  </si>
  <si>
    <t>Előrejelzés lezárása</t>
  </si>
  <si>
    <t>Januári 
előrejelzés</t>
  </si>
  <si>
    <t>Februári 
előrejelzés</t>
  </si>
  <si>
    <t>Márciusi 
előrejelzés</t>
  </si>
  <si>
    <t>Áprilisi 
előrejelzés</t>
  </si>
  <si>
    <t>Májusi 
előrejelzés</t>
  </si>
  <si>
    <t>Júniusi 
előrejelzés</t>
  </si>
  <si>
    <t>Júliusi előrejelzés</t>
  </si>
  <si>
    <t>Augusztusi 
előrejelzés</t>
  </si>
  <si>
    <t>Szeptemberi 
előrejelzés</t>
  </si>
  <si>
    <t>Októberi 
előrejelzés</t>
  </si>
  <si>
    <t>Novemberi 
előrejelzés</t>
  </si>
  <si>
    <t>Decemberi 
előrejelzés</t>
  </si>
  <si>
    <t>Elérhető bevétel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</si>
</sst>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00\ &quot;Ft&quot;"/>
    <numFmt numFmtId="165" formatCode="#,##0\ &quot;Ft&quot;"/>
    <numFmt numFmtId="166" formatCode="yyyy/\ m/\ d\.;@"/>
  </numFmts>
  <fonts count="7" x14ac:knownFonts="1">
    <font>
      <sz val="11"/>
      <color theme="1" tint="0.1499679555650502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</borders>
  <cellStyleXfs count="13">
    <xf numFmtId="0" fontId="0" fillId="0" borderId="0">
      <alignment horizontal="left" vertical="center" wrapText="1"/>
    </xf>
    <xf numFmtId="0" fontId="1" fillId="2" borderId="3" applyProtection="0">
      <alignment horizontal="left" vertical="center"/>
    </xf>
    <xf numFmtId="166" fontId="2" fillId="0" borderId="0" applyProtection="0">
      <alignment horizontal="left" vertical="center"/>
    </xf>
    <xf numFmtId="0" fontId="3" fillId="0" borderId="0" applyFill="0" applyProtection="0">
      <alignment horizontal="right" vertical="center"/>
    </xf>
    <xf numFmtId="0" fontId="4" fillId="0" borderId="0" applyNumberFormat="0" applyFill="0" applyBorder="0" applyProtection="0">
      <alignment horizontal="right" vertical="center" wrapText="1"/>
    </xf>
    <xf numFmtId="165" fontId="6" fillId="0" borderId="0" applyFill="0" applyBorder="0" applyProtection="0">
      <alignment horizontal="right" vertical="center"/>
    </xf>
    <xf numFmtId="164" fontId="4" fillId="0" borderId="0" applyFill="0" applyBorder="0" applyProtection="0">
      <alignment horizontal="right" vertical="center"/>
    </xf>
    <xf numFmtId="9" fontId="4" fillId="0" borderId="0" applyFont="0" applyFill="0" applyBorder="0" applyProtection="0">
      <alignment horizontal="right" vertical="center"/>
    </xf>
    <xf numFmtId="0" fontId="4" fillId="0" borderId="2" applyNumberFormat="0" applyFont="0" applyFill="0" applyAlignment="0" applyProtection="0">
      <alignment horizontal="right" vertical="center" wrapText="1"/>
    </xf>
    <xf numFmtId="0" fontId="5" fillId="0" borderId="1" applyNumberFormat="0" applyFill="0" applyProtection="0">
      <alignment horizontal="left" vertical="center"/>
    </xf>
    <xf numFmtId="0" fontId="4" fillId="3" borderId="4" applyNumberFormat="0" applyAlignment="0" applyProtection="0"/>
    <xf numFmtId="0" fontId="4" fillId="0" borderId="0" applyNumberFormat="0" applyFont="0" applyFill="0" applyBorder="0">
      <alignment horizontal="left" vertical="center" indent="3"/>
    </xf>
    <xf numFmtId="0" fontId="6" fillId="3" borderId="5" applyNumberFormat="0" applyFont="0" applyFill="0" applyAlignment="0">
      <alignment horizontal="right" vertical="center"/>
    </xf>
  </cellStyleXfs>
  <cellXfs count="21">
    <xf numFmtId="0" fontId="0" fillId="0" borderId="0" xfId="0">
      <alignment horizontal="left" vertical="center" wrapText="1"/>
    </xf>
    <xf numFmtId="0" fontId="1" fillId="2" borderId="3" xfId="1">
      <alignment horizontal="left" vertical="center"/>
    </xf>
    <xf numFmtId="166" fontId="2" fillId="0" borderId="0" xfId="2">
      <alignment horizontal="left" vertical="center"/>
    </xf>
    <xf numFmtId="0" fontId="0" fillId="0" borderId="0" xfId="0" applyFont="1" applyFill="1" applyBorder="1">
      <alignment horizontal="left" vertical="center" wrapText="1"/>
    </xf>
    <xf numFmtId="0" fontId="5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164" fontId="4" fillId="0" borderId="0" xfId="6" applyFill="1" applyBorder="1">
      <alignment horizontal="right" vertical="center"/>
    </xf>
    <xf numFmtId="0" fontId="0" fillId="0" borderId="0" xfId="11" applyFont="1" applyFill="1" applyBorder="1">
      <alignment horizontal="left" vertical="center" indent="3"/>
    </xf>
    <xf numFmtId="9" fontId="0" fillId="0" borderId="0" xfId="7" applyFont="1" applyFill="1" applyBorder="1">
      <alignment horizontal="right" vertical="center"/>
    </xf>
    <xf numFmtId="0" fontId="4" fillId="0" borderId="0" xfId="4">
      <alignment horizontal="right" vertical="center" wrapText="1"/>
    </xf>
    <xf numFmtId="0" fontId="3" fillId="0" borderId="0" xfId="3">
      <alignment horizontal="right" vertical="center"/>
    </xf>
    <xf numFmtId="165" fontId="6" fillId="0" borderId="0" xfId="5" applyFill="1" applyBorder="1">
      <alignment horizontal="right" vertical="center"/>
    </xf>
    <xf numFmtId="165" fontId="6" fillId="3" borderId="4" xfId="5" applyFill="1" applyBorder="1">
      <alignment horizontal="right" vertical="center"/>
    </xf>
    <xf numFmtId="0" fontId="4" fillId="3" borderId="5" xfId="12" applyFont="1" applyAlignment="1">
      <alignment horizontal="left" vertical="center" wrapText="1"/>
    </xf>
    <xf numFmtId="165" fontId="6" fillId="3" borderId="5" xfId="5" applyFill="1" applyBorder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65" fontId="6" fillId="0" borderId="2" xfId="8" applyNumberFormat="1" applyFont="1" applyFill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0" fontId="0" fillId="0" borderId="0" xfId="4" applyFont="1">
      <alignment horizontal="right" vertical="center" wrapText="1"/>
    </xf>
    <xf numFmtId="0" fontId="3" fillId="0" borderId="0" xfId="3">
      <alignment horizontal="right" vertical="center"/>
    </xf>
  </cellXfs>
  <cellStyles count="13">
    <cellStyle name="Cím" xfId="9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őrejelzés vége" xfId="11" xr:uid="{00000000-0005-0000-0000-000005000000}"/>
    <cellStyle name="Jobb és alsó szegély" xfId="12" xr:uid="{00000000-0005-0000-0000-000006000000}"/>
    <cellStyle name="Jobb szegély" xfId="8" xr:uid="{00000000-0005-0000-0000-000007000000}"/>
    <cellStyle name="Normál" xfId="0" builtinId="0" customBuiltin="1"/>
    <cellStyle name="Összesen" xfId="10" builtinId="25" customBuiltin="1"/>
    <cellStyle name="Pénznem" xfId="5" builtinId="4" customBuiltin="1"/>
    <cellStyle name="Pénznem [0]" xfId="6" builtinId="7" customBuiltin="1"/>
    <cellStyle name="Százalék" xfId="7" builtinId="5" customBuiltin="1"/>
  </cellStyles>
  <dxfs count="5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#,##0.0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\ &quot;Ft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\ &quot;Ft&quot;"/>
      <fill>
        <patternFill patternType="none">
          <fgColor indexed="64"/>
          <bgColor indexed="65"/>
        </patternFill>
      </fill>
    </dxf>
    <dxf>
      <numFmt numFmtId="165" formatCode="#,##0\ &quot;Ft&quot;"/>
      <fill>
        <patternFill patternType="none">
          <fgColor indexed="64"/>
          <bgColor indexed="65"/>
        </patternFill>
      </fill>
    </dxf>
    <dxf>
      <numFmt numFmtId="165" formatCode="#,##0\ &quot;Ft&quot;"/>
      <fill>
        <patternFill patternType="none">
          <fgColor indexed="64"/>
          <bgColor indexed="65"/>
        </patternFill>
      </fill>
    </dxf>
    <dxf>
      <numFmt numFmtId="165" formatCode="#,##0\ &quot;Ft&quot;"/>
      <fill>
        <patternFill patternType="none">
          <fgColor indexed="64"/>
          <bgColor indexed="65"/>
        </patternFill>
      </fill>
    </dxf>
    <dxf>
      <numFmt numFmtId="165" formatCode="#,##0\ &quot;Ft&quot;"/>
      <fill>
        <patternFill patternType="none">
          <fgColor indexed="64"/>
          <bgColor indexed="65"/>
        </patternFill>
      </fill>
    </dxf>
    <dxf>
      <numFmt numFmtId="165" formatCode="#,##0\ &quot;Ft&quot;"/>
      <fill>
        <patternFill patternType="none">
          <fgColor indexed="64"/>
          <bgColor indexed="65"/>
        </patternFill>
      </fill>
    </dxf>
    <dxf>
      <numFmt numFmtId="165" formatCode="#,##0\ &quot;Ft&quot;"/>
      <fill>
        <patternFill patternType="none">
          <fgColor indexed="64"/>
          <bgColor indexed="65"/>
        </patternFill>
      </fill>
    </dxf>
    <dxf>
      <numFmt numFmtId="165" formatCode="#,##0\ &quot;Ft&quot;"/>
      <fill>
        <patternFill patternType="none">
          <fgColor indexed="64"/>
          <bgColor indexed="65"/>
        </patternFill>
      </fill>
    </dxf>
    <dxf>
      <numFmt numFmtId="165" formatCode="#,##0\ &quot;Ft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TableStyle="Érdeklődők részletes nyilvántartása" defaultPivotStyle="PivotStyleLight16">
    <tableStyle name="Érdeklődők részletes nyilvántartása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Előrejelzett értékesítés" pivot="0" count="8" xr9:uid="{00000000-0011-0000-FFFF-FFFF01000000}">
      <tableStyleElement type="wholeTable" dxfId="51"/>
      <tableStyleElement type="headerRow" dxfId="50"/>
      <tableStyleElement type="totalRow" dxfId="49"/>
      <tableStyleElement type="firstColumn" dxfId="48"/>
      <tableStyleElement type="lastColumn" dxfId="47"/>
      <tableStyleElement type="firstRowStripe" dxfId="46"/>
      <tableStyleElement type="firstColumnStripe" dxfId="45"/>
      <tableStyleElement type="firstHeaderCell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Havi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'Előrejelzett értékesítés '!$C$20:$N$20</c:f>
              <c:numCache>
                <c:formatCode>#\ ##0\ "Ft"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Halmozott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'Előrejelzett értékesítés '!$C$21:$N$21</c:f>
              <c:numCache>
                <c:formatCode>#\ ##0\ "Ft"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Hónap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Előrejelzett bevétel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\ &quot;Ft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Havi súlyozott előrejelzés" descr="A havi és a halmozott előrejelzett bevételt megjelenítő vonaldiagram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ÉrdeklődőkAdatai" displayName="ÉrdeklődőkAdatai" ref="B5:J9" totalsRowCount="1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Érdeklődő neve" totalsRowLabel="Összesen" dataDxfId="43" totalsRowDxfId="8"/>
    <tableColumn id="2" xr3:uid="{00000000-0010-0000-0000-000002000000}" name="Érdeklődő elérhetősége" dataDxfId="42" totalsRowDxfId="7"/>
    <tableColumn id="3" xr3:uid="{00000000-0010-0000-0000-000003000000}" name="Érdeklődő _x000a_forrása" dataDxfId="41" totalsRowDxfId="6"/>
    <tableColumn id="4" xr3:uid="{00000000-0010-0000-0000-000004000000}" name="Érdeklődő _x000a_régiója" dataDxfId="40" totalsRowDxfId="5"/>
    <tableColumn id="5" xr3:uid="{00000000-0010-0000-0000-000005000000}" name="Érdeklődő _x000a_típusa" dataDxfId="39" totalsRowDxfId="4"/>
    <tableColumn id="6" xr3:uid="{00000000-0010-0000-0000-000006000000}" name="Elérhető bevétel" totalsRowFunction="sum" dataDxfId="38" totalsRowDxfId="3" dataCellStyle="Pénznem [0]"/>
    <tableColumn id="7" xr3:uid="{00000000-0010-0000-0000-000007000000}" name="Esély az _x000a_értékesítésre" dataDxfId="37" totalsRowDxfId="2" dataCellStyle="Százalék"/>
    <tableColumn id="8" xr3:uid="{00000000-0010-0000-0000-000008000000}" name="Előrejelzés lezárása" dataDxfId="36" totalsRowDxfId="1" dataCellStyle="Előrejelzés vége"/>
    <tableColumn id="9" xr3:uid="{00000000-0010-0000-0000-000009000000}" name="Súlyozott _x000a_előrejelzés" totalsRowFunction="sum" dataDxfId="35" totalsRowDxfId="0" dataCellStyle="Pénznem [0]">
      <calculatedColumnFormula>IFERROR(IF(ÉrdeklődőkAdatai[Esély az 
értékesítésre]&lt;&gt;"",ÉrdeklődőkAdatai[Esély az 
értékesítésre]*ÉrdeklődőkAdatai[Elérhető bevétel],""),"")</calculatedColumnFormula>
    </tableColumn>
  </tableColumns>
  <tableStyleInfo name="Érdeklődők részletes nyilvántartása" showFirstColumn="0" showLastColumn="0" showRowStripes="1" showColumnStripes="0"/>
  <extLst>
    <ext xmlns:x14="http://schemas.microsoft.com/office/spreadsheetml/2009/9/main" uri="{504A1905-F514-4f6f-8877-14C23A59335A}">
      <x14:table altTextSummary="Adja meg az érdeklődő nevét, elérhetőségét, forrását, típusát, valamint a potenciális lehetőséget, az értékesítés esélyét, az előrejelzés záró hónapját és a súlyozott előrejelzést. A súlyozott előrejelzés kiszámítása automatikusan történik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lőrejelzettÉrtékesítés" displayName="ElőrejelzettÉrtékesítés" ref="B5:N20" totalsRowCount="1">
  <autoFilter ref="B5:N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Érdeklődő neve" totalsRowLabel="Összesen" dataDxfId="34" totalsRowDxfId="21">
      <calculatedColumnFormula>IFERROR(IF(AND(ÉrdeklődőkAdatai[Érdeklődő neve] &lt;&gt; "", ROW(ElőrejelzettÉrtékesítés[Érdeklődő neve])&lt;&gt;UtolsóBejegyzés),ÉrdeklődőkAdatai[Érdeklődő neve], ""),"")</calculatedColumnFormula>
    </tableColumn>
    <tableColumn id="2" xr3:uid="{00000000-0010-0000-0100-000002000000}" name="Januári _x000a_előrejelzés" totalsRowFunction="sum" dataDxfId="33" totalsRowDxfId="20" dataCellStyle="Pénznem">
      <calculatedColumnFormula>IFERROR(IF(ÉrdeklődőkAdatai[Előrejelzés lezárása] &lt;&gt;"",IF(ÉrdeklődőkAdatai[Előrejelzés lezárása]= "Január",ÉrdeklődőkAdatai[Súlyozott 
előrejelzés],0),""),"")</calculatedColumnFormula>
    </tableColumn>
    <tableColumn id="3" xr3:uid="{00000000-0010-0000-0100-000003000000}" name="Februári _x000a_előrejelzés" totalsRowFunction="sum" dataDxfId="32" totalsRowDxfId="19" dataCellStyle="Pénznem">
      <calculatedColumnFormula>IFERROR(IF(ÉrdeklődőkAdatai[Előrejelzés lezárása] &lt;&gt;"",IF(ÉrdeklődőkAdatai[Előrejelzés lezárása] = "Február",ÉrdeklődőkAdatai[Súlyozott 
előrejelzés],0),""),"")</calculatedColumnFormula>
    </tableColumn>
    <tableColumn id="4" xr3:uid="{00000000-0010-0000-0100-000004000000}" name="Márciusi _x000a_előrejelzés" totalsRowFunction="sum" dataDxfId="31" totalsRowDxfId="18" dataCellStyle="Pénznem">
      <calculatedColumnFormula>IFERROR(IF(ÉrdeklődőkAdatai[Előrejelzés lezárása] &lt;&gt;"",IF(ÉrdeklődőkAdatai[Előrejelzés lezárása] = "Március",ÉrdeklődőkAdatai[Súlyozott 
előrejelzés],0),""),"")</calculatedColumnFormula>
    </tableColumn>
    <tableColumn id="5" xr3:uid="{00000000-0010-0000-0100-000005000000}" name="Áprilisi _x000a_előrejelzés" totalsRowFunction="sum" dataDxfId="30" totalsRowDxfId="17" dataCellStyle="Jobb szegély">
      <calculatedColumnFormula>IFERROR(IF(ÉrdeklődőkAdatai[Előrejelzés lezárása] &lt;&gt;"",IF(ÉrdeklődőkAdatai[Előrejelzés lezárása] = "Április",ÉrdeklődőkAdatai[Súlyozott 
előrejelzés],0),""),"")</calculatedColumnFormula>
    </tableColumn>
    <tableColumn id="6" xr3:uid="{00000000-0010-0000-0100-000006000000}" name="Májusi _x000a_előrejelzés" totalsRowFunction="sum" dataDxfId="29" totalsRowDxfId="16" dataCellStyle="Pénznem">
      <calculatedColumnFormula>IFERROR(IF(ÉrdeklődőkAdatai[Előrejelzés lezárása] &lt;&gt;"",IF(ÉrdeklődőkAdatai[Előrejelzés lezárása] = "Május",ÉrdeklődőkAdatai[Súlyozott 
előrejelzés],0),""),"")</calculatedColumnFormula>
    </tableColumn>
    <tableColumn id="7" xr3:uid="{00000000-0010-0000-0100-000007000000}" name="Júniusi _x000a_előrejelzés" totalsRowFunction="sum" dataDxfId="28" totalsRowDxfId="15" dataCellStyle="Pénznem">
      <calculatedColumnFormula>IFERROR(IF(ÉrdeklődőkAdatai[Előrejelzés lezárása] &lt;&gt;"",IF(ÉrdeklődőkAdatai[Előrejelzés lezárása] = "Június",ÉrdeklődőkAdatai[Súlyozott 
előrejelzés],0),""),"")</calculatedColumnFormula>
    </tableColumn>
    <tableColumn id="8" xr3:uid="{00000000-0010-0000-0100-000008000000}" name="Júliusi előrejelzés" totalsRowFunction="sum" dataDxfId="27" totalsRowDxfId="14" dataCellStyle="Pénznem">
      <calculatedColumnFormula>IFERROR(IF(ÉrdeklődőkAdatai[Előrejelzés lezárása] &lt;&gt;"",IF(ÉrdeklődőkAdatai[Előrejelzés lezárása] = "Július",ÉrdeklődőkAdatai[Súlyozott 
előrejelzés],0),""),"")</calculatedColumnFormula>
    </tableColumn>
    <tableColumn id="9" xr3:uid="{00000000-0010-0000-0100-000009000000}" name="Augusztusi _x000a_előrejelzés" totalsRowFunction="sum" dataDxfId="26" totalsRowDxfId="13" dataCellStyle="Jobb szegély">
      <calculatedColumnFormula>IFERROR(IF(ÉrdeklődőkAdatai[Előrejelzés lezárása] &lt;&gt;"",IF(ÉrdeklődőkAdatai[Előrejelzés lezárása] = "Augusztus",ÉrdeklődőkAdatai[Súlyozott 
előrejelzés],0),""),"")</calculatedColumnFormula>
    </tableColumn>
    <tableColumn id="10" xr3:uid="{00000000-0010-0000-0100-00000A000000}" name="Szeptemberi _x000a_előrejelzés" totalsRowFunction="sum" dataDxfId="25" totalsRowDxfId="12" dataCellStyle="Pénznem">
      <calculatedColumnFormula>IFERROR(IF(ÉrdeklődőkAdatai[Előrejelzés lezárása] &lt;&gt;"",IF(ÉrdeklődőkAdatai[Előrejelzés lezárása] = "Szeptember",ÉrdeklődőkAdatai[Súlyozott 
előrejelzés],0),""),"")</calculatedColumnFormula>
    </tableColumn>
    <tableColumn id="11" xr3:uid="{00000000-0010-0000-0100-00000B000000}" name="Októberi _x000a_előrejelzés" totalsRowFunction="sum" dataDxfId="24" totalsRowDxfId="11" dataCellStyle="Pénznem">
      <calculatedColumnFormula>IFERROR(IF(ÉrdeklődőkAdatai[Előrejelzés lezárása] &lt;&gt;"",IF(ÉrdeklődőkAdatai[Előrejelzés lezárása] = "Október",ÉrdeklődőkAdatai[Súlyozott 
előrejelzés],0),""),"")</calculatedColumnFormula>
    </tableColumn>
    <tableColumn id="12" xr3:uid="{00000000-0010-0000-0100-00000C000000}" name="Novemberi _x000a_előrejelzés" totalsRowFunction="sum" dataDxfId="23" totalsRowDxfId="10" dataCellStyle="Pénznem">
      <calculatedColumnFormula>IFERROR(IF(ÉrdeklődőkAdatai[Előrejelzés lezárása] &lt;&gt;"",IF(ÉrdeklődőkAdatai[Előrejelzés lezárása] = "November",ÉrdeklődőkAdatai[Súlyozott 
előrejelzés],0),""),"")</calculatedColumnFormula>
    </tableColumn>
    <tableColumn id="13" xr3:uid="{00000000-0010-0000-0100-00000D000000}" name="Decemberi _x000a_előrejelzés" totalsRowFunction="sum" dataDxfId="22" totalsRowDxfId="9" dataCellStyle="Pénznem">
      <calculatedColumnFormula>IFERROR(IF(ÉrdeklődőkAdatai[Előrejelzés lezárása] &lt;&gt;"",IF(ÉrdeklődőkAdatai[Előrejelzés lezárása] = "December",ÉrdeklődőkAdatai[Súlyozott 
előrejelzés],0),""),"")</calculatedColumnFormula>
    </tableColumn>
  </tableColumns>
  <tableStyleInfo name="Előrejelzett értékesítés" showFirstColumn="1" showLastColumn="0" showRowStripes="0" showColumnStripes="0"/>
  <extLst>
    <ext xmlns:x14="http://schemas.microsoft.com/office/spreadsheetml/2009/9/main" uri="{504A1905-F514-4f6f-8877-14C23A59335A}">
      <x14:table altTextSummary="A program automatikusan frissíti az Előrejelzett értékesítés táblázatban az érdeklődő nevét és az egyes hónapok előrejelzését (például januári előrejelzés, februári előrejelzés stb.) az Érdeklődők adatai munkalap bejegyzései alapján."/>
    </ext>
  </extLst>
</table>
</file>

<file path=xl/theme/theme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9.85546875" customWidth="1"/>
    <col min="3" max="3" width="23.7109375" customWidth="1"/>
    <col min="4" max="4" width="13.7109375" customWidth="1"/>
    <col min="5" max="5" width="17.5703125" customWidth="1"/>
    <col min="6" max="6" width="12.28515625" customWidth="1"/>
    <col min="7" max="7" width="22.5703125" customWidth="1"/>
    <col min="8" max="8" width="18.28515625" customWidth="1"/>
    <col min="9" max="9" width="14.85546875" customWidth="1"/>
    <col min="10" max="10" width="20.7109375" customWidth="1"/>
    <col min="11" max="11" width="2.7109375" customWidth="1"/>
  </cols>
  <sheetData>
    <row r="1" spans="2:10" ht="54.95" customHeight="1" thickBot="1" x14ac:dyDescent="0.3">
      <c r="B1" s="4" t="s">
        <v>0</v>
      </c>
      <c r="C1" s="4"/>
      <c r="D1" s="4"/>
      <c r="E1" s="4"/>
      <c r="F1" s="4"/>
      <c r="G1" s="4"/>
      <c r="H1" s="4"/>
      <c r="I1" s="4"/>
      <c r="J1" s="4"/>
    </row>
    <row r="2" spans="2:10" ht="33.950000000000003" customHeight="1" thickTop="1" thickBo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30" customHeight="1" x14ac:dyDescent="0.25">
      <c r="B3" s="2">
        <f ca="1">TODAY()</f>
        <v>43305</v>
      </c>
    </row>
    <row r="4" spans="2:10" ht="30" customHeight="1" x14ac:dyDescent="0.25">
      <c r="B4" s="20" t="str">
        <f>Cégnév</f>
        <v>Cég neve</v>
      </c>
      <c r="C4" s="20"/>
      <c r="D4" s="20"/>
      <c r="E4" s="20"/>
      <c r="F4" s="20"/>
      <c r="G4" s="20"/>
      <c r="H4" s="20"/>
      <c r="I4" s="20"/>
      <c r="J4" s="10" t="s">
        <v>16</v>
      </c>
    </row>
    <row r="5" spans="2:10" ht="30" customHeight="1" x14ac:dyDescent="0.25">
      <c r="B5" s="3" t="s">
        <v>2</v>
      </c>
      <c r="C5" s="3" t="s">
        <v>7</v>
      </c>
      <c r="D5" s="3" t="s">
        <v>8</v>
      </c>
      <c r="E5" s="3" t="s">
        <v>9</v>
      </c>
      <c r="F5" s="3" t="s">
        <v>10</v>
      </c>
      <c r="G5" s="9" t="s">
        <v>36</v>
      </c>
      <c r="H5" s="19" t="s">
        <v>22</v>
      </c>
      <c r="I5" s="9" t="s">
        <v>23</v>
      </c>
      <c r="J5" s="9" t="s">
        <v>17</v>
      </c>
    </row>
    <row r="6" spans="2:10" ht="30" customHeight="1" x14ac:dyDescent="0.25">
      <c r="B6" s="3" t="s">
        <v>3</v>
      </c>
      <c r="C6" s="3"/>
      <c r="D6" s="3"/>
      <c r="E6" s="3"/>
      <c r="F6" s="3" t="s">
        <v>11</v>
      </c>
      <c r="G6" s="6">
        <v>300000</v>
      </c>
      <c r="H6" s="8">
        <v>0.9</v>
      </c>
      <c r="I6" s="7" t="s">
        <v>13</v>
      </c>
      <c r="J6" s="6">
        <f>IFERROR(IF(ÉrdeklődőkAdatai[Esély az 
értékesítésre]&lt;&gt;"",ÉrdeklődőkAdatai[Esély az 
értékesítésre]*ÉrdeklődőkAdatai[Elérhető bevétel],""),"")</f>
        <v>270000</v>
      </c>
    </row>
    <row r="7" spans="2:10" ht="30" customHeight="1" x14ac:dyDescent="0.25">
      <c r="B7" s="3" t="s">
        <v>4</v>
      </c>
      <c r="C7" s="3"/>
      <c r="D7" s="3"/>
      <c r="E7" s="3"/>
      <c r="F7" s="3" t="s">
        <v>11</v>
      </c>
      <c r="G7" s="6">
        <v>200000</v>
      </c>
      <c r="H7" s="8">
        <v>0.1</v>
      </c>
      <c r="I7" s="7" t="s">
        <v>14</v>
      </c>
      <c r="J7" s="6">
        <f>IFERROR(IF(ÉrdeklődőkAdatai[Esély az 
értékesítésre]&lt;&gt;"",ÉrdeklődőkAdatai[Esély az 
értékesítésre]*ÉrdeklődőkAdatai[Elérhető bevétel],""),"")</f>
        <v>20000</v>
      </c>
    </row>
    <row r="8" spans="2:10" ht="30" customHeight="1" x14ac:dyDescent="0.25">
      <c r="B8" s="3" t="s">
        <v>5</v>
      </c>
      <c r="C8" s="3"/>
      <c r="D8" s="3"/>
      <c r="E8" s="3"/>
      <c r="F8" s="3" t="s">
        <v>12</v>
      </c>
      <c r="G8" s="6">
        <v>100000</v>
      </c>
      <c r="H8" s="8">
        <v>0.2</v>
      </c>
      <c r="I8" s="7" t="s">
        <v>15</v>
      </c>
      <c r="J8" s="6">
        <f>IFERROR(IF(ÉrdeklődőkAdatai[Esély az 
értékesítésre]&lt;&gt;"",ÉrdeklődőkAdatai[Esély az 
értékesítésre]*ÉrdeklődőkAdatai[Elérhető bevétel],""),"")</f>
        <v>20000</v>
      </c>
    </row>
    <row r="9" spans="2:10" ht="30" customHeight="1" x14ac:dyDescent="0.25">
      <c r="B9" s="3" t="s">
        <v>6</v>
      </c>
      <c r="C9" s="3"/>
      <c r="D9" s="3"/>
      <c r="E9" s="3"/>
      <c r="F9" s="3"/>
      <c r="G9" s="15">
        <f>SUBTOTAL(109,ÉrdeklődőkAdatai[Elérhető bevétel])</f>
        <v>600000</v>
      </c>
      <c r="H9" s="3"/>
      <c r="I9" s="3"/>
      <c r="J9" s="15">
        <f>SUBTOTAL(109,ÉrdeklődőkAdatai[Súlyozott 
előrejelzés])</f>
        <v>310000</v>
      </c>
    </row>
  </sheetData>
  <mergeCells count="1">
    <mergeCell ref="B4:I4"/>
  </mergeCells>
  <dataValidations count="15">
    <dataValidation allowBlank="1" showInputMessage="1" showErrorMessage="1" prompt="Ez a munkafüzet az  érdeklődők nyomon követésére használható, és ezen a munkalapon adhatja meg az egyes érdeklődőket.  A program automatikusan frissíti az egyes érdeklődőkhöz tartozó súlyozott előrejelzést." sqref="A1" xr:uid="{00000000-0002-0000-0000-000000000000}"/>
    <dataValidation allowBlank="1" showInputMessage="1" showErrorMessage="1" prompt="Ebben a cellában adhatja meg a cég nevét." sqref="B1" xr:uid="{00000000-0002-0000-0000-000001000000}"/>
    <dataValidation allowBlank="1" showInputMessage="1" showErrorMessage="1" prompt="Ebben a cellában szerepel a munkalap címe." sqref="B2" xr:uid="{00000000-0002-0000-0000-000002000000}"/>
    <dataValidation allowBlank="1" showInputMessage="1" showErrorMessage="1" prompt="Ebben a cellában adhatja meg a dátumot." sqref="B3" xr:uid="{00000000-0002-0000-0000-000003000000}"/>
    <dataValidation allowBlank="1" showInputMessage="1" showErrorMessage="1" prompt="Ebben az oszlopban adhatja meg az érdeklődő nevét." sqref="B5" xr:uid="{00000000-0002-0000-0000-000004000000}"/>
    <dataValidation allowBlank="1" showInputMessage="1" showErrorMessage="1" prompt="Ebben az oszlopban adhatja meg az érdeklődő elérhetőségét." sqref="C5" xr:uid="{00000000-0002-0000-0000-000005000000}"/>
    <dataValidation allowBlank="1" showInputMessage="1" showErrorMessage="1" prompt="Ebben az oszlopban adhatja meg az érdeklődő forrását." sqref="D5" xr:uid="{00000000-0002-0000-0000-000006000000}"/>
    <dataValidation allowBlank="1" showInputMessage="1" showErrorMessage="1" prompt="Ebben az oszlopban adhatja meg az érdeklődő régióját." sqref="E5" xr:uid="{00000000-0002-0000-0000-000007000000}"/>
    <dataValidation allowBlank="1" showInputMessage="1" showErrorMessage="1" prompt="Ebben az oszlopban adhatja meg az érdeklődő típusát." sqref="F5" xr:uid="{00000000-0002-0000-0000-000008000000}"/>
    <dataValidation allowBlank="1" showInputMessage="1" showErrorMessage="1" prompt="Ebben az oszlopban adhatja meg a potenciális lehetőséget." sqref="G5" xr:uid="{00000000-0002-0000-0000-000009000000}"/>
    <dataValidation allowBlank="1" showInputMessage="1" showErrorMessage="1" prompt="Ebben az oszlopban adhatja meg az értékesítés esélyét százalékban." sqref="H5" xr:uid="{00000000-0002-0000-0000-00000A000000}"/>
    <dataValidation allowBlank="1" showInputMessage="1" showErrorMessage="1" prompt="A program automatikusan kiszámítja ebben az oszlopban a súlyozott előrejelzést a potenciális lehetőség és az értékesítési esély alapján." sqref="J5" xr:uid="{00000000-0002-0000-0000-00000B000000}"/>
    <dataValidation allowBlank="1" showInputMessage="1" showErrorMessage="1" prompt="A program automatikusan frissíti ebben az oszlopban a cégnevet a B1 cellába beírt cégnév alapján." sqref="B4:I4" xr:uid="{00000000-0002-0000-0000-00000C000000}"/>
    <dataValidation allowBlank="1" showInputMessage="1" showErrorMessage="1" prompt="Ebben az oszlopban adhatja meg az előrejelzés záró hónapját.  Nyissa meg a listát az ALT+LE kombinációval, és az érték kiválasztása után nyomja le az ENTER billentyűt." sqref="I5" xr:uid="{00000000-0002-0000-0000-00000D000000}"/>
    <dataValidation type="list" errorStyle="warning" allowBlank="1" showInputMessage="1" showErrorMessage="1" error="Válasszon egy hónapot a listából. Nyissa meg a legördülő listát a az ALT+LE billentyűkombinációval, és a kívánt érték kiválasztása után nyomja le az ENTER billentyűt." sqref="I6:I8" xr:uid="{00000000-0002-0000-0000-00000E000000}">
      <formula1>"Január, Február, Március, Április, Május, Június, Július, Augusztus, Szeptember, Október, November, December"</formula1>
    </dataValidation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2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25.7109375" customWidth="1"/>
    <col min="3" max="14" width="12.7109375" customWidth="1"/>
    <col min="15" max="15" width="2.7109375" customWidth="1"/>
  </cols>
  <sheetData>
    <row r="1" spans="2:14" ht="54.95" customHeight="1" thickBot="1" x14ac:dyDescent="0.3">
      <c r="B1" s="4" t="str">
        <f>Cégnév</f>
        <v>Cég neve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14" ht="33.950000000000003" customHeight="1" thickTop="1" thickBot="1" x14ac:dyDescent="0.3">
      <c r="B2" s="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25">
      <c r="B3" s="2">
        <f ca="1">NyilvántartóDátuma</f>
        <v>43305</v>
      </c>
    </row>
    <row r="4" spans="2:14" ht="30" customHeight="1" x14ac:dyDescent="0.25">
      <c r="B4" s="20" t="str">
        <f>Cégnév</f>
        <v>Cég neve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16</v>
      </c>
      <c r="N4" s="20"/>
    </row>
    <row r="5" spans="2:14" ht="30" customHeight="1" x14ac:dyDescent="0.25">
      <c r="B5" s="3" t="s">
        <v>2</v>
      </c>
      <c r="C5" s="3" t="s">
        <v>24</v>
      </c>
      <c r="D5" s="3" t="s">
        <v>25</v>
      </c>
      <c r="E5" s="3" t="s">
        <v>26</v>
      </c>
      <c r="F5" s="5" t="s">
        <v>27</v>
      </c>
      <c r="G5" s="3" t="s">
        <v>28</v>
      </c>
      <c r="H5" s="3" t="s">
        <v>29</v>
      </c>
      <c r="I5" s="3" t="s">
        <v>30</v>
      </c>
      <c r="J5" s="5" t="s">
        <v>31</v>
      </c>
      <c r="K5" s="3" t="s">
        <v>32</v>
      </c>
      <c r="L5" s="3" t="s">
        <v>33</v>
      </c>
      <c r="M5" s="3" t="s">
        <v>34</v>
      </c>
      <c r="N5" s="3" t="s">
        <v>35</v>
      </c>
    </row>
    <row r="6" spans="2:14" ht="30" customHeight="1" x14ac:dyDescent="0.25">
      <c r="B6" s="3" t="str">
        <f>IFERROR(IF(AND(ÉrdeklődőkAdatai[Érdeklődő neve] &lt;&gt; "", ROW(ElőrejelzettÉrtékesítés[Érdeklődő neve])&lt;&gt;UtolsóBejegyzés),ÉrdeklődőkAdatai[Érdeklődő neve], ""),"")</f>
        <v>A. Datum Corporation</v>
      </c>
      <c r="C6" s="11">
        <f>IFERROR(IF(ÉrdeklődőkAdatai[Előrejelzés lezárása] &lt;&gt;"",IF(ÉrdeklődőkAdatai[Előrejelzés lezárása]= "Január",ÉrdeklődőkAdatai[Súlyozott 
előrejelzés],0),""),"")</f>
        <v>270000</v>
      </c>
      <c r="D6" s="11">
        <f>IFERROR(IF(ÉrdeklődőkAdatai[Előrejelzés lezárása] &lt;&gt;"",IF(ÉrdeklődőkAdatai[Előrejelzés lezárása] = "Február",ÉrdeklődőkAdatai[Súlyozott 
előrejelzés],0),""),"")</f>
        <v>0</v>
      </c>
      <c r="E6" s="11">
        <f>IFERROR(IF(ÉrdeklődőkAdatai[Előrejelzés lezárása] &lt;&gt;"",IF(ÉrdeklődőkAdatai[Előrejelzés lezárása] = "Március",ÉrdeklődőkAdatai[Súlyozott 
előrejelzés],0),""),"")</f>
        <v>0</v>
      </c>
      <c r="F6" s="16">
        <f>IFERROR(IF(ÉrdeklődőkAdatai[Előrejelzés lezárása] &lt;&gt;"",IF(ÉrdeklődőkAdatai[Előrejelzés lezárása] = "Április",ÉrdeklődőkAdatai[Súlyozott 
előrejelzés],0),""),"")</f>
        <v>0</v>
      </c>
      <c r="G6" s="11">
        <f>IFERROR(IF(ÉrdeklődőkAdatai[Előrejelzés lezárása] &lt;&gt;"",IF(ÉrdeklődőkAdatai[Előrejelzés lezárása] = "Május",ÉrdeklődőkAdatai[Súlyozott 
előrejelzés],0),""),"")</f>
        <v>0</v>
      </c>
      <c r="H6" s="11">
        <f>IFERROR(IF(ÉrdeklődőkAdatai[Előrejelzés lezárása] &lt;&gt;"",IF(ÉrdeklődőkAdatai[Előrejelzés lezárása] = "Június",ÉrdeklődőkAdatai[Súlyozott 
előrejelzés],0),""),"")</f>
        <v>0</v>
      </c>
      <c r="I6" s="11">
        <f>IFERROR(IF(ÉrdeklődőkAdatai[Előrejelzés lezárása] &lt;&gt;"",IF(ÉrdeklődőkAdatai[Előrejelzés lezárása] = "Július",ÉrdeklődőkAdatai[Súlyozott 
előrejelzés],0),""),"")</f>
        <v>0</v>
      </c>
      <c r="J6" s="16">
        <f>IFERROR(IF(ÉrdeklődőkAdatai[Előrejelzés lezárása] &lt;&gt;"",IF(ÉrdeklődőkAdatai[Előrejelzés lezárása] = "Augusztus",ÉrdeklődőkAdatai[Súlyozott 
előrejelzés],0),""),"")</f>
        <v>0</v>
      </c>
      <c r="K6" s="11">
        <f>IFERROR(IF(ÉrdeklődőkAdatai[Előrejelzés lezárása] &lt;&gt;"",IF(ÉrdeklődőkAdatai[Előrejelzés lezárása] = "Szeptember",ÉrdeklődőkAdatai[Súlyozott 
előrejelzés],0),""),"")</f>
        <v>0</v>
      </c>
      <c r="L6" s="11">
        <f>IFERROR(IF(ÉrdeklődőkAdatai[Előrejelzés lezárása] &lt;&gt;"",IF(ÉrdeklődőkAdatai[Előrejelzés lezárása] = "Október",ÉrdeklődőkAdatai[Súlyozott 
előrejelzés],0),""),"")</f>
        <v>0</v>
      </c>
      <c r="M6" s="11">
        <f>IFERROR(IF(ÉrdeklődőkAdatai[Előrejelzés lezárása] &lt;&gt;"",IF(ÉrdeklődőkAdatai[Előrejelzés lezárása] = "November",ÉrdeklődőkAdatai[Súlyozott 
előrejelzés],0),""),"")</f>
        <v>0</v>
      </c>
      <c r="N6" s="11">
        <f>IFERROR(IF(ÉrdeklődőkAdatai[Előrejelzés lezárása] &lt;&gt;"",IF(ÉrdeklődőkAdatai[Előrejelzés lezárása] = "December",ÉrdeklődőkAdatai[Súlyozott 
előrejelzés],0),""),"")</f>
        <v>0</v>
      </c>
    </row>
    <row r="7" spans="2:14" ht="30" customHeight="1" x14ac:dyDescent="0.25">
      <c r="B7" s="3" t="str">
        <f>IFERROR(IF(AND(ÉrdeklődőkAdatai[Érdeklődő neve] &lt;&gt; "", ROW(ElőrejelzettÉrtékesítés[Érdeklődő neve])&lt;&gt;UtolsóBejegyzés),ÉrdeklődőkAdatai[Érdeklődő neve], ""),"")</f>
        <v>Adventure Works</v>
      </c>
      <c r="C7" s="11">
        <f>IFERROR(IF(ÉrdeklődőkAdatai[Előrejelzés lezárása] &lt;&gt;"",IF(ÉrdeklődőkAdatai[Előrejelzés lezárása]= "Január",ÉrdeklődőkAdatai[Súlyozott 
előrejelzés],0),""),"")</f>
        <v>0</v>
      </c>
      <c r="D7" s="11">
        <f>IFERROR(IF(ÉrdeklődőkAdatai[Előrejelzés lezárása] &lt;&gt;"",IF(ÉrdeklődőkAdatai[Előrejelzés lezárása] = "Február",ÉrdeklődőkAdatai[Súlyozott 
előrejelzés],0),""),"")</f>
        <v>20000</v>
      </c>
      <c r="E7" s="11">
        <f>IFERROR(IF(ÉrdeklődőkAdatai[Előrejelzés lezárása] &lt;&gt;"",IF(ÉrdeklődőkAdatai[Előrejelzés lezárása] = "Március",ÉrdeklődőkAdatai[Súlyozott 
előrejelzés],0),""),"")</f>
        <v>0</v>
      </c>
      <c r="F7" s="16">
        <f>IFERROR(IF(ÉrdeklődőkAdatai[Előrejelzés lezárása] &lt;&gt;"",IF(ÉrdeklődőkAdatai[Előrejelzés lezárása] = "Április",ÉrdeklődőkAdatai[Súlyozott 
előrejelzés],0),""),"")</f>
        <v>0</v>
      </c>
      <c r="G7" s="11">
        <f>IFERROR(IF(ÉrdeklődőkAdatai[Előrejelzés lezárása] &lt;&gt;"",IF(ÉrdeklődőkAdatai[Előrejelzés lezárása] = "Május",ÉrdeklődőkAdatai[Súlyozott 
előrejelzés],0),""),"")</f>
        <v>0</v>
      </c>
      <c r="H7" s="11">
        <f>IFERROR(IF(ÉrdeklődőkAdatai[Előrejelzés lezárása] &lt;&gt;"",IF(ÉrdeklődőkAdatai[Előrejelzés lezárása] = "Június",ÉrdeklődőkAdatai[Súlyozott 
előrejelzés],0),""),"")</f>
        <v>0</v>
      </c>
      <c r="I7" s="11">
        <f>IFERROR(IF(ÉrdeklődőkAdatai[Előrejelzés lezárása] &lt;&gt;"",IF(ÉrdeklődőkAdatai[Előrejelzés lezárása] = "Július",ÉrdeklődőkAdatai[Súlyozott 
előrejelzés],0),""),"")</f>
        <v>0</v>
      </c>
      <c r="J7" s="16">
        <f>IFERROR(IF(ÉrdeklődőkAdatai[Előrejelzés lezárása] &lt;&gt;"",IF(ÉrdeklődőkAdatai[Előrejelzés lezárása] = "Augusztus",ÉrdeklődőkAdatai[Súlyozott 
előrejelzés],0),""),"")</f>
        <v>0</v>
      </c>
      <c r="K7" s="11">
        <f>IFERROR(IF(ÉrdeklődőkAdatai[Előrejelzés lezárása] &lt;&gt;"",IF(ÉrdeklődőkAdatai[Előrejelzés lezárása] = "Szeptember",ÉrdeklődőkAdatai[Súlyozott 
előrejelzés],0),""),"")</f>
        <v>0</v>
      </c>
      <c r="L7" s="11">
        <f>IFERROR(IF(ÉrdeklődőkAdatai[Előrejelzés lezárása] &lt;&gt;"",IF(ÉrdeklődőkAdatai[Előrejelzés lezárása] = "Október",ÉrdeklődőkAdatai[Súlyozott 
előrejelzés],0),""),"")</f>
        <v>0</v>
      </c>
      <c r="M7" s="11">
        <f>IFERROR(IF(ÉrdeklődőkAdatai[Előrejelzés lezárása] &lt;&gt;"",IF(ÉrdeklődőkAdatai[Előrejelzés lezárása] = "November",ÉrdeklődőkAdatai[Súlyozott 
előrejelzés],0),""),"")</f>
        <v>0</v>
      </c>
      <c r="N7" s="11">
        <f>IFERROR(IF(ÉrdeklődőkAdatai[Előrejelzés lezárása] &lt;&gt;"",IF(ÉrdeklődőkAdatai[Előrejelzés lezárása] = "December",ÉrdeklődőkAdatai[Súlyozott 
előrejelzés],0),""),"")</f>
        <v>0</v>
      </c>
    </row>
    <row r="8" spans="2:14" ht="30" customHeight="1" x14ac:dyDescent="0.25">
      <c r="B8" s="3" t="str">
        <f>IFERROR(IF(AND(ÉrdeklődőkAdatai[Érdeklődő neve] &lt;&gt; "", ROW(ElőrejelzettÉrtékesítés[Érdeklődő neve])&lt;&gt;UtolsóBejegyzés),ÉrdeklődőkAdatai[Érdeklődő neve], ""),"")</f>
        <v>Alpine Ski House</v>
      </c>
      <c r="C8" s="11">
        <f>IFERROR(IF(ÉrdeklődőkAdatai[Előrejelzés lezárása] &lt;&gt;"",IF(ÉrdeklődőkAdatai[Előrejelzés lezárása]= "Január",ÉrdeklődőkAdatai[Súlyozott 
előrejelzés],0),""),"")</f>
        <v>0</v>
      </c>
      <c r="D8" s="11">
        <f>IFERROR(IF(ÉrdeklődőkAdatai[Előrejelzés lezárása] &lt;&gt;"",IF(ÉrdeklődőkAdatai[Előrejelzés lezárása] = "Február",ÉrdeklődőkAdatai[Súlyozott 
előrejelzés],0),""),"")</f>
        <v>0</v>
      </c>
      <c r="E8" s="11">
        <f>IFERROR(IF(ÉrdeklődőkAdatai[Előrejelzés lezárása] &lt;&gt;"",IF(ÉrdeklődőkAdatai[Előrejelzés lezárása] = "Március",ÉrdeklődőkAdatai[Súlyozott 
előrejelzés],0),""),"")</f>
        <v>20000</v>
      </c>
      <c r="F8" s="16">
        <f>IFERROR(IF(ÉrdeklődőkAdatai[Előrejelzés lezárása] &lt;&gt;"",IF(ÉrdeklődőkAdatai[Előrejelzés lezárása] = "Április",ÉrdeklődőkAdatai[Súlyozott 
előrejelzés],0),""),"")</f>
        <v>0</v>
      </c>
      <c r="G8" s="11">
        <f>IFERROR(IF(ÉrdeklődőkAdatai[Előrejelzés lezárása] &lt;&gt;"",IF(ÉrdeklődőkAdatai[Előrejelzés lezárása] = "Május",ÉrdeklődőkAdatai[Súlyozott 
előrejelzés],0),""),"")</f>
        <v>0</v>
      </c>
      <c r="H8" s="11">
        <f>IFERROR(IF(ÉrdeklődőkAdatai[Előrejelzés lezárása] &lt;&gt;"",IF(ÉrdeklődőkAdatai[Előrejelzés lezárása] = "Június",ÉrdeklődőkAdatai[Súlyozott 
előrejelzés],0),""),"")</f>
        <v>0</v>
      </c>
      <c r="I8" s="11">
        <f>IFERROR(IF(ÉrdeklődőkAdatai[Előrejelzés lezárása] &lt;&gt;"",IF(ÉrdeklődőkAdatai[Előrejelzés lezárása] = "Július",ÉrdeklődőkAdatai[Súlyozott 
előrejelzés],0),""),"")</f>
        <v>0</v>
      </c>
      <c r="J8" s="16">
        <f>IFERROR(IF(ÉrdeklődőkAdatai[Előrejelzés lezárása] &lt;&gt;"",IF(ÉrdeklődőkAdatai[Előrejelzés lezárása] = "Augusztus",ÉrdeklődőkAdatai[Súlyozott 
előrejelzés],0),""),"")</f>
        <v>0</v>
      </c>
      <c r="K8" s="11">
        <f>IFERROR(IF(ÉrdeklődőkAdatai[Előrejelzés lezárása] &lt;&gt;"",IF(ÉrdeklődőkAdatai[Előrejelzés lezárása] = "Szeptember",ÉrdeklődőkAdatai[Súlyozott 
előrejelzés],0),""),"")</f>
        <v>0</v>
      </c>
      <c r="L8" s="11">
        <f>IFERROR(IF(ÉrdeklődőkAdatai[Előrejelzés lezárása] &lt;&gt;"",IF(ÉrdeklődőkAdatai[Előrejelzés lezárása] = "Október",ÉrdeklődőkAdatai[Súlyozott 
előrejelzés],0),""),"")</f>
        <v>0</v>
      </c>
      <c r="M8" s="11">
        <f>IFERROR(IF(ÉrdeklődőkAdatai[Előrejelzés lezárása] &lt;&gt;"",IF(ÉrdeklődőkAdatai[Előrejelzés lezárása] = "November",ÉrdeklődőkAdatai[Súlyozott 
előrejelzés],0),""),"")</f>
        <v>0</v>
      </c>
      <c r="N8" s="11">
        <f>IFERROR(IF(ÉrdeklődőkAdatai[Előrejelzés lezárása] &lt;&gt;"",IF(ÉrdeklődőkAdatai[Előrejelzés lezárása] = "December",ÉrdeklődőkAdatai[Súlyozott 
előrejelzés],0),""),"")</f>
        <v>0</v>
      </c>
    </row>
    <row r="9" spans="2:14" ht="30" customHeight="1" x14ac:dyDescent="0.25">
      <c r="B9" s="3" t="str">
        <f>IFERROR(IF(AND(ÉrdeklődőkAdatai[Érdeklődő neve] &lt;&gt; "", ROW(ElőrejelzettÉrtékesítés[Érdeklődő neve])&lt;&gt;UtolsóBejegyzés),ÉrdeklődőkAdatai[Érdeklődő neve], ""),"")</f>
        <v/>
      </c>
      <c r="C9" s="11" t="str">
        <f>IFERROR(IF(ÉrdeklődőkAdatai[Előrejelzés lezárása] &lt;&gt;"",IF(ÉrdeklődőkAdatai[Előrejelzés lezárása]= "Január",ÉrdeklődőkAdatai[Súlyozott 
előrejelzés],0),""),"")</f>
        <v/>
      </c>
      <c r="D9" s="11" t="str">
        <f>IFERROR(IF(ÉrdeklődőkAdatai[Előrejelzés lezárása] &lt;&gt;"",IF(ÉrdeklődőkAdatai[Előrejelzés lezárása] = "Február",ÉrdeklődőkAdatai[Súlyozott 
előrejelzés],0),""),"")</f>
        <v/>
      </c>
      <c r="E9" s="11" t="str">
        <f>IFERROR(IF(ÉrdeklődőkAdatai[Előrejelzés lezárása] &lt;&gt;"",IF(ÉrdeklődőkAdatai[Előrejelzés lezárása] = "Március",ÉrdeklődőkAdatai[Súlyozott 
előrejelzés],0),""),"")</f>
        <v/>
      </c>
      <c r="F9" s="16" t="str">
        <f>IFERROR(IF(ÉrdeklődőkAdatai[Előrejelzés lezárása] &lt;&gt;"",IF(ÉrdeklődőkAdatai[Előrejelzés lezárása] = "Április",ÉrdeklődőkAdatai[Súlyozott 
előrejelzés],0),""),"")</f>
        <v/>
      </c>
      <c r="G9" s="11" t="str">
        <f>IFERROR(IF(ÉrdeklődőkAdatai[Előrejelzés lezárása] &lt;&gt;"",IF(ÉrdeklődőkAdatai[Előrejelzés lezárása] = "Május",ÉrdeklődőkAdatai[Súlyozott 
előrejelzés],0),""),"")</f>
        <v/>
      </c>
      <c r="H9" s="11" t="str">
        <f>IFERROR(IF(ÉrdeklődőkAdatai[Előrejelzés lezárása] &lt;&gt;"",IF(ÉrdeklődőkAdatai[Előrejelzés lezárása] = "Június",ÉrdeklődőkAdatai[Súlyozott 
előrejelzés],0),""),"")</f>
        <v/>
      </c>
      <c r="I9" s="11" t="str">
        <f>IFERROR(IF(ÉrdeklődőkAdatai[Előrejelzés lezárása] &lt;&gt;"",IF(ÉrdeklődőkAdatai[Előrejelzés lezárása] = "Július",ÉrdeklődőkAdatai[Súlyozott 
előrejelzés],0),""),"")</f>
        <v/>
      </c>
      <c r="J9" s="16" t="str">
        <f>IFERROR(IF(ÉrdeklődőkAdatai[Előrejelzés lezárása] &lt;&gt;"",IF(ÉrdeklődőkAdatai[Előrejelzés lezárása] = "Augusztus",ÉrdeklődőkAdatai[Súlyozott 
előrejelzés],0),""),"")</f>
        <v/>
      </c>
      <c r="K9" s="11" t="str">
        <f>IFERROR(IF(ÉrdeklődőkAdatai[Előrejelzés lezárása] &lt;&gt;"",IF(ÉrdeklődőkAdatai[Előrejelzés lezárása] = "Szeptember",ÉrdeklődőkAdatai[Súlyozott 
előrejelzés],0),""),"")</f>
        <v/>
      </c>
      <c r="L9" s="11" t="str">
        <f>IFERROR(IF(ÉrdeklődőkAdatai[Előrejelzés lezárása] &lt;&gt;"",IF(ÉrdeklődőkAdatai[Előrejelzés lezárása] = "Október",ÉrdeklődőkAdatai[Súlyozott 
előrejelzés],0),""),"")</f>
        <v/>
      </c>
      <c r="M9" s="11" t="str">
        <f>IFERROR(IF(ÉrdeklődőkAdatai[Előrejelzés lezárása] &lt;&gt;"",IF(ÉrdeklődőkAdatai[Előrejelzés lezárása] = "November",ÉrdeklődőkAdatai[Súlyozott 
előrejelzés],0),""),"")</f>
        <v/>
      </c>
      <c r="N9" s="11" t="str">
        <f>IFERROR(IF(ÉrdeklődőkAdatai[Előrejelzés lezárása] &lt;&gt;"",IF(ÉrdeklődőkAdatai[Előrejelzés lezárása] = "December",ÉrdeklődőkAdatai[Súlyozott 
előrejelzés],0),""),"")</f>
        <v/>
      </c>
    </row>
    <row r="10" spans="2:14" ht="30" customHeight="1" x14ac:dyDescent="0.25">
      <c r="B10" s="3" t="str">
        <f>IFERROR(IF(AND(ÉrdeklődőkAdatai[Érdeklődő neve] &lt;&gt; "", ROW(ElőrejelzettÉrtékesítés[Érdeklődő neve])&lt;&gt;UtolsóBejegyzés),ÉrdeklődőkAdatai[Érdeklődő neve], ""),"")</f>
        <v/>
      </c>
      <c r="C10" s="11" t="str">
        <f>IFERROR(IF(ÉrdeklődőkAdatai[Előrejelzés lezárása] &lt;&gt;"",IF(ÉrdeklődőkAdatai[Előrejelzés lezárása]= "Január",ÉrdeklődőkAdatai[Súlyozott 
előrejelzés],0),""),"")</f>
        <v/>
      </c>
      <c r="D10" s="11" t="str">
        <f>IFERROR(IF(ÉrdeklődőkAdatai[Előrejelzés lezárása] &lt;&gt;"",IF(ÉrdeklődőkAdatai[Előrejelzés lezárása] = "Február",ÉrdeklődőkAdatai[Súlyozott 
előrejelzés],0),""),"")</f>
        <v/>
      </c>
      <c r="E10" s="11" t="str">
        <f>IFERROR(IF(ÉrdeklődőkAdatai[Előrejelzés lezárása] &lt;&gt;"",IF(ÉrdeklődőkAdatai[Előrejelzés lezárása] = "Március",ÉrdeklődőkAdatai[Súlyozott 
előrejelzés],0),""),"")</f>
        <v/>
      </c>
      <c r="F10" s="16" t="str">
        <f>IFERROR(IF(ÉrdeklődőkAdatai[Előrejelzés lezárása] &lt;&gt;"",IF(ÉrdeklődőkAdatai[Előrejelzés lezárása] = "Április",ÉrdeklődőkAdatai[Súlyozott 
előrejelzés],0),""),"")</f>
        <v/>
      </c>
      <c r="G10" s="11" t="str">
        <f>IFERROR(IF(ÉrdeklődőkAdatai[Előrejelzés lezárása] &lt;&gt;"",IF(ÉrdeklődőkAdatai[Előrejelzés lezárása] = "Május",ÉrdeklődőkAdatai[Súlyozott 
előrejelzés],0),""),"")</f>
        <v/>
      </c>
      <c r="H10" s="11" t="str">
        <f>IFERROR(IF(ÉrdeklődőkAdatai[Előrejelzés lezárása] &lt;&gt;"",IF(ÉrdeklődőkAdatai[Előrejelzés lezárása] = "Június",ÉrdeklődőkAdatai[Súlyozott 
előrejelzés],0),""),"")</f>
        <v/>
      </c>
      <c r="I10" s="11" t="str">
        <f>IFERROR(IF(ÉrdeklődőkAdatai[Előrejelzés lezárása] &lt;&gt;"",IF(ÉrdeklődőkAdatai[Előrejelzés lezárása] = "Július",ÉrdeklődőkAdatai[Súlyozott 
előrejelzés],0),""),"")</f>
        <v/>
      </c>
      <c r="J10" s="16" t="str">
        <f>IFERROR(IF(ÉrdeklődőkAdatai[Előrejelzés lezárása] &lt;&gt;"",IF(ÉrdeklődőkAdatai[Előrejelzés lezárása] = "Augusztus",ÉrdeklődőkAdatai[Súlyozott 
előrejelzés],0),""),"")</f>
        <v/>
      </c>
      <c r="K10" s="11" t="str">
        <f>IFERROR(IF(ÉrdeklődőkAdatai[Előrejelzés lezárása] &lt;&gt;"",IF(ÉrdeklődőkAdatai[Előrejelzés lezárása] = "Szeptember",ÉrdeklődőkAdatai[Súlyozott 
előrejelzés],0),""),"")</f>
        <v/>
      </c>
      <c r="L10" s="11" t="str">
        <f>IFERROR(IF(ÉrdeklődőkAdatai[Előrejelzés lezárása] &lt;&gt;"",IF(ÉrdeklődőkAdatai[Előrejelzés lezárása] = "Október",ÉrdeklődőkAdatai[Súlyozott 
előrejelzés],0),""),"")</f>
        <v/>
      </c>
      <c r="M10" s="11" t="str">
        <f>IFERROR(IF(ÉrdeklődőkAdatai[Előrejelzés lezárása] &lt;&gt;"",IF(ÉrdeklődőkAdatai[Előrejelzés lezárása] = "November",ÉrdeklődőkAdatai[Súlyozott 
előrejelzés],0),""),"")</f>
        <v/>
      </c>
      <c r="N10" s="11" t="str">
        <f>IFERROR(IF(ÉrdeklődőkAdatai[Előrejelzés lezárása] &lt;&gt;"",IF(ÉrdeklődőkAdatai[Előrejelzés lezárása] = "December",ÉrdeklődőkAdatai[Súlyozott 
előrejelzés],0),""),"")</f>
        <v/>
      </c>
    </row>
    <row r="11" spans="2:14" ht="30" customHeight="1" x14ac:dyDescent="0.25">
      <c r="B11" s="3" t="str">
        <f>IFERROR(IF(AND(ÉrdeklődőkAdatai[Érdeklődő neve] &lt;&gt; "", ROW(ElőrejelzettÉrtékesítés[Érdeklődő neve])&lt;&gt;UtolsóBejegyzés),ÉrdeklődőkAdatai[Érdeklődő neve], ""),"")</f>
        <v/>
      </c>
      <c r="C11" s="11" t="str">
        <f>IFERROR(IF(ÉrdeklődőkAdatai[Előrejelzés lezárása] &lt;&gt;"",IF(ÉrdeklődőkAdatai[Előrejelzés lezárása]= "Január",ÉrdeklődőkAdatai[Súlyozott 
előrejelzés],0),""),"")</f>
        <v/>
      </c>
      <c r="D11" s="11" t="str">
        <f>IFERROR(IF(ÉrdeklődőkAdatai[Előrejelzés lezárása] &lt;&gt;"",IF(ÉrdeklődőkAdatai[Előrejelzés lezárása] = "Február",ÉrdeklődőkAdatai[Súlyozott 
előrejelzés],0),""),"")</f>
        <v/>
      </c>
      <c r="E11" s="11" t="str">
        <f>IFERROR(IF(ÉrdeklődőkAdatai[Előrejelzés lezárása] &lt;&gt;"",IF(ÉrdeklődőkAdatai[Előrejelzés lezárása] = "Március",ÉrdeklődőkAdatai[Súlyozott 
előrejelzés],0),""),"")</f>
        <v/>
      </c>
      <c r="F11" s="16" t="str">
        <f>IFERROR(IF(ÉrdeklődőkAdatai[Előrejelzés lezárása] &lt;&gt;"",IF(ÉrdeklődőkAdatai[Előrejelzés lezárása] = "Április",ÉrdeklődőkAdatai[Súlyozott 
előrejelzés],0),""),"")</f>
        <v/>
      </c>
      <c r="G11" s="11" t="str">
        <f>IFERROR(IF(ÉrdeklődőkAdatai[Előrejelzés lezárása] &lt;&gt;"",IF(ÉrdeklődőkAdatai[Előrejelzés lezárása] = "Május",ÉrdeklődőkAdatai[Súlyozott 
előrejelzés],0),""),"")</f>
        <v/>
      </c>
      <c r="H11" s="11" t="str">
        <f>IFERROR(IF(ÉrdeklődőkAdatai[Előrejelzés lezárása] &lt;&gt;"",IF(ÉrdeklődőkAdatai[Előrejelzés lezárása] = "Június",ÉrdeklődőkAdatai[Súlyozott 
előrejelzés],0),""),"")</f>
        <v/>
      </c>
      <c r="I11" s="11" t="str">
        <f>IFERROR(IF(ÉrdeklődőkAdatai[Előrejelzés lezárása] &lt;&gt;"",IF(ÉrdeklődőkAdatai[Előrejelzés lezárása] = "Július",ÉrdeklődőkAdatai[Súlyozott 
előrejelzés],0),""),"")</f>
        <v/>
      </c>
      <c r="J11" s="16" t="str">
        <f>IFERROR(IF(ÉrdeklődőkAdatai[Előrejelzés lezárása] &lt;&gt;"",IF(ÉrdeklődőkAdatai[Előrejelzés lezárása] = "Augusztus",ÉrdeklődőkAdatai[Súlyozott 
előrejelzés],0),""),"")</f>
        <v/>
      </c>
      <c r="K11" s="11" t="str">
        <f>IFERROR(IF(ÉrdeklődőkAdatai[Előrejelzés lezárása] &lt;&gt;"",IF(ÉrdeklődőkAdatai[Előrejelzés lezárása] = "Szeptember",ÉrdeklődőkAdatai[Súlyozott 
előrejelzés],0),""),"")</f>
        <v/>
      </c>
      <c r="L11" s="11" t="str">
        <f>IFERROR(IF(ÉrdeklődőkAdatai[Előrejelzés lezárása] &lt;&gt;"",IF(ÉrdeklődőkAdatai[Előrejelzés lezárása] = "Október",ÉrdeklődőkAdatai[Súlyozott 
előrejelzés],0),""),"")</f>
        <v/>
      </c>
      <c r="M11" s="11" t="str">
        <f>IFERROR(IF(ÉrdeklődőkAdatai[Előrejelzés lezárása] &lt;&gt;"",IF(ÉrdeklődőkAdatai[Előrejelzés lezárása] = "November",ÉrdeklődőkAdatai[Súlyozott 
előrejelzés],0),""),"")</f>
        <v/>
      </c>
      <c r="N11" s="11" t="str">
        <f>IFERROR(IF(ÉrdeklődőkAdatai[Előrejelzés lezárása] &lt;&gt;"",IF(ÉrdeklődőkAdatai[Előrejelzés lezárása] = "December",ÉrdeklődőkAdatai[Súlyozott 
előrejelzés],0),""),"")</f>
        <v/>
      </c>
    </row>
    <row r="12" spans="2:14" ht="30" customHeight="1" x14ac:dyDescent="0.25">
      <c r="B12" s="3" t="str">
        <f>IFERROR(IF(AND(ÉrdeklődőkAdatai[Érdeklődő neve] &lt;&gt; "", ROW(ElőrejelzettÉrtékesítés[Érdeklődő neve])&lt;&gt;UtolsóBejegyzés),ÉrdeklődőkAdatai[Érdeklődő neve], ""),"")</f>
        <v/>
      </c>
      <c r="C12" s="11" t="str">
        <f>IFERROR(IF(ÉrdeklődőkAdatai[Előrejelzés lezárása] &lt;&gt;"",IF(ÉrdeklődőkAdatai[Előrejelzés lezárása]= "Január",ÉrdeklődőkAdatai[Súlyozott 
előrejelzés],0),""),"")</f>
        <v/>
      </c>
      <c r="D12" s="11" t="str">
        <f>IFERROR(IF(ÉrdeklődőkAdatai[Előrejelzés lezárása] &lt;&gt;"",IF(ÉrdeklődőkAdatai[Előrejelzés lezárása] = "Február",ÉrdeklődőkAdatai[Súlyozott 
előrejelzés],0),""),"")</f>
        <v/>
      </c>
      <c r="E12" s="11" t="str">
        <f>IFERROR(IF(ÉrdeklődőkAdatai[Előrejelzés lezárása] &lt;&gt;"",IF(ÉrdeklődőkAdatai[Előrejelzés lezárása] = "Március",ÉrdeklődőkAdatai[Súlyozott 
előrejelzés],0),""),"")</f>
        <v/>
      </c>
      <c r="F12" s="16" t="str">
        <f>IFERROR(IF(ÉrdeklődőkAdatai[Előrejelzés lezárása] &lt;&gt;"",IF(ÉrdeklődőkAdatai[Előrejelzés lezárása] = "Április",ÉrdeklődőkAdatai[Súlyozott 
előrejelzés],0),""),"")</f>
        <v/>
      </c>
      <c r="G12" s="11" t="str">
        <f>IFERROR(IF(ÉrdeklődőkAdatai[Előrejelzés lezárása] &lt;&gt;"",IF(ÉrdeklődőkAdatai[Előrejelzés lezárása] = "Május",ÉrdeklődőkAdatai[Súlyozott 
előrejelzés],0),""),"")</f>
        <v/>
      </c>
      <c r="H12" s="11" t="str">
        <f>IFERROR(IF(ÉrdeklődőkAdatai[Előrejelzés lezárása] &lt;&gt;"",IF(ÉrdeklődőkAdatai[Előrejelzés lezárása] = "Június",ÉrdeklődőkAdatai[Súlyozott 
előrejelzés],0),""),"")</f>
        <v/>
      </c>
      <c r="I12" s="11" t="str">
        <f>IFERROR(IF(ÉrdeklődőkAdatai[Előrejelzés lezárása] &lt;&gt;"",IF(ÉrdeklődőkAdatai[Előrejelzés lezárása] = "Július",ÉrdeklődőkAdatai[Súlyozott 
előrejelzés],0),""),"")</f>
        <v/>
      </c>
      <c r="J12" s="16" t="str">
        <f>IFERROR(IF(ÉrdeklődőkAdatai[Előrejelzés lezárása] &lt;&gt;"",IF(ÉrdeklődőkAdatai[Előrejelzés lezárása] = "Augusztus",ÉrdeklődőkAdatai[Súlyozott 
előrejelzés],0),""),"")</f>
        <v/>
      </c>
      <c r="K12" s="11" t="str">
        <f>IFERROR(IF(ÉrdeklődőkAdatai[Előrejelzés lezárása] &lt;&gt;"",IF(ÉrdeklődőkAdatai[Előrejelzés lezárása] = "Szeptember",ÉrdeklődőkAdatai[Súlyozott 
előrejelzés],0),""),"")</f>
        <v/>
      </c>
      <c r="L12" s="11" t="str">
        <f>IFERROR(IF(ÉrdeklődőkAdatai[Előrejelzés lezárása] &lt;&gt;"",IF(ÉrdeklődőkAdatai[Előrejelzés lezárása] = "Október",ÉrdeklődőkAdatai[Súlyozott 
előrejelzés],0),""),"")</f>
        <v/>
      </c>
      <c r="M12" s="11" t="str">
        <f>IFERROR(IF(ÉrdeklődőkAdatai[Előrejelzés lezárása] &lt;&gt;"",IF(ÉrdeklődőkAdatai[Előrejelzés lezárása] = "November",ÉrdeklődőkAdatai[Súlyozott 
előrejelzés],0),""),"")</f>
        <v/>
      </c>
      <c r="N12" s="11" t="str">
        <f>IFERROR(IF(ÉrdeklődőkAdatai[Előrejelzés lezárása] &lt;&gt;"",IF(ÉrdeklődőkAdatai[Előrejelzés lezárása] = "December",ÉrdeklődőkAdatai[Súlyozott 
előrejelzés],0),""),"")</f>
        <v/>
      </c>
    </row>
    <row r="13" spans="2:14" ht="30" customHeight="1" x14ac:dyDescent="0.25">
      <c r="B13" s="3" t="str">
        <f>IFERROR(IF(AND(ÉrdeklődőkAdatai[Érdeklődő neve] &lt;&gt; "", ROW(ElőrejelzettÉrtékesítés[Érdeklődő neve])&lt;&gt;UtolsóBejegyzés),ÉrdeklődőkAdatai[Érdeklődő neve], ""),"")</f>
        <v/>
      </c>
      <c r="C13" s="11" t="str">
        <f>IFERROR(IF(ÉrdeklődőkAdatai[Előrejelzés lezárása] &lt;&gt;"",IF(ÉrdeklődőkAdatai[Előrejelzés lezárása]= "Január",ÉrdeklődőkAdatai[Súlyozott 
előrejelzés],0),""),"")</f>
        <v/>
      </c>
      <c r="D13" s="11" t="str">
        <f>IFERROR(IF(ÉrdeklődőkAdatai[Előrejelzés lezárása] &lt;&gt;"",IF(ÉrdeklődőkAdatai[Előrejelzés lezárása] = "Február",ÉrdeklődőkAdatai[Súlyozott 
előrejelzés],0),""),"")</f>
        <v/>
      </c>
      <c r="E13" s="11" t="str">
        <f>IFERROR(IF(ÉrdeklődőkAdatai[Előrejelzés lezárása] &lt;&gt;"",IF(ÉrdeklődőkAdatai[Előrejelzés lezárása] = "Március",ÉrdeklődőkAdatai[Súlyozott 
előrejelzés],0),""),"")</f>
        <v/>
      </c>
      <c r="F13" s="16" t="str">
        <f>IFERROR(IF(ÉrdeklődőkAdatai[Előrejelzés lezárása] &lt;&gt;"",IF(ÉrdeklődőkAdatai[Előrejelzés lezárása] = "Április",ÉrdeklődőkAdatai[Súlyozott 
előrejelzés],0),""),"")</f>
        <v/>
      </c>
      <c r="G13" s="11" t="str">
        <f>IFERROR(IF(ÉrdeklődőkAdatai[Előrejelzés lezárása] &lt;&gt;"",IF(ÉrdeklődőkAdatai[Előrejelzés lezárása] = "Május",ÉrdeklődőkAdatai[Súlyozott 
előrejelzés],0),""),"")</f>
        <v/>
      </c>
      <c r="H13" s="11" t="str">
        <f>IFERROR(IF(ÉrdeklődőkAdatai[Előrejelzés lezárása] &lt;&gt;"",IF(ÉrdeklődőkAdatai[Előrejelzés lezárása] = "Június",ÉrdeklődőkAdatai[Súlyozott 
előrejelzés],0),""),"")</f>
        <v/>
      </c>
      <c r="I13" s="11" t="str">
        <f>IFERROR(IF(ÉrdeklődőkAdatai[Előrejelzés lezárása] &lt;&gt;"",IF(ÉrdeklődőkAdatai[Előrejelzés lezárása] = "Július",ÉrdeklődőkAdatai[Súlyozott 
előrejelzés],0),""),"")</f>
        <v/>
      </c>
      <c r="J13" s="16" t="str">
        <f>IFERROR(IF(ÉrdeklődőkAdatai[Előrejelzés lezárása] &lt;&gt;"",IF(ÉrdeklődőkAdatai[Előrejelzés lezárása] = "Augusztus",ÉrdeklődőkAdatai[Súlyozott 
előrejelzés],0),""),"")</f>
        <v/>
      </c>
      <c r="K13" s="11" t="str">
        <f>IFERROR(IF(ÉrdeklődőkAdatai[Előrejelzés lezárása] &lt;&gt;"",IF(ÉrdeklődőkAdatai[Előrejelzés lezárása] = "Szeptember",ÉrdeklődőkAdatai[Súlyozott 
előrejelzés],0),""),"")</f>
        <v/>
      </c>
      <c r="L13" s="11" t="str">
        <f>IFERROR(IF(ÉrdeklődőkAdatai[Előrejelzés lezárása] &lt;&gt;"",IF(ÉrdeklődőkAdatai[Előrejelzés lezárása] = "Október",ÉrdeklődőkAdatai[Súlyozott 
előrejelzés],0),""),"")</f>
        <v/>
      </c>
      <c r="M13" s="11" t="str">
        <f>IFERROR(IF(ÉrdeklődőkAdatai[Előrejelzés lezárása] &lt;&gt;"",IF(ÉrdeklődőkAdatai[Előrejelzés lezárása] = "November",ÉrdeklődőkAdatai[Súlyozott 
előrejelzés],0),""),"")</f>
        <v/>
      </c>
      <c r="N13" s="11" t="str">
        <f>IFERROR(IF(ÉrdeklődőkAdatai[Előrejelzés lezárása] &lt;&gt;"",IF(ÉrdeklődőkAdatai[Előrejelzés lezárása] = "December",ÉrdeklődőkAdatai[Súlyozott 
előrejelzés],0),""),"")</f>
        <v/>
      </c>
    </row>
    <row r="14" spans="2:14" ht="30" customHeight="1" x14ac:dyDescent="0.25">
      <c r="B14" s="3" t="str">
        <f>IFERROR(IF(AND(ÉrdeklődőkAdatai[Érdeklődő neve] &lt;&gt; "", ROW(ElőrejelzettÉrtékesítés[Érdeklődő neve])&lt;&gt;UtolsóBejegyzés),ÉrdeklődőkAdatai[Érdeklődő neve], ""),"")</f>
        <v/>
      </c>
      <c r="C14" s="11" t="str">
        <f>IFERROR(IF(ÉrdeklődőkAdatai[Előrejelzés lezárása] &lt;&gt;"",IF(ÉrdeklődőkAdatai[Előrejelzés lezárása]= "Január",ÉrdeklődőkAdatai[Súlyozott 
előrejelzés],0),""),"")</f>
        <v/>
      </c>
      <c r="D14" s="11" t="str">
        <f>IFERROR(IF(ÉrdeklődőkAdatai[Előrejelzés lezárása] &lt;&gt;"",IF(ÉrdeklődőkAdatai[Előrejelzés lezárása] = "Február",ÉrdeklődőkAdatai[Súlyozott 
előrejelzés],0),""),"")</f>
        <v/>
      </c>
      <c r="E14" s="11" t="str">
        <f>IFERROR(IF(ÉrdeklődőkAdatai[Előrejelzés lezárása] &lt;&gt;"",IF(ÉrdeklődőkAdatai[Előrejelzés lezárása] = "Március",ÉrdeklődőkAdatai[Súlyozott 
előrejelzés],0),""),"")</f>
        <v/>
      </c>
      <c r="F14" s="16" t="str">
        <f>IFERROR(IF(ÉrdeklődőkAdatai[Előrejelzés lezárása] &lt;&gt;"",IF(ÉrdeklődőkAdatai[Előrejelzés lezárása] = "Április",ÉrdeklődőkAdatai[Súlyozott 
előrejelzés],0),""),"")</f>
        <v/>
      </c>
      <c r="G14" s="11" t="str">
        <f>IFERROR(IF(ÉrdeklődőkAdatai[Előrejelzés lezárása] &lt;&gt;"",IF(ÉrdeklődőkAdatai[Előrejelzés lezárása] = "Május",ÉrdeklődőkAdatai[Súlyozott 
előrejelzés],0),""),"")</f>
        <v/>
      </c>
      <c r="H14" s="11" t="str">
        <f>IFERROR(IF(ÉrdeklődőkAdatai[Előrejelzés lezárása] &lt;&gt;"",IF(ÉrdeklődőkAdatai[Előrejelzés lezárása] = "Június",ÉrdeklődőkAdatai[Súlyozott 
előrejelzés],0),""),"")</f>
        <v/>
      </c>
      <c r="I14" s="11" t="str">
        <f>IFERROR(IF(ÉrdeklődőkAdatai[Előrejelzés lezárása] &lt;&gt;"",IF(ÉrdeklődőkAdatai[Előrejelzés lezárása] = "Július",ÉrdeklődőkAdatai[Súlyozott 
előrejelzés],0),""),"")</f>
        <v/>
      </c>
      <c r="J14" s="16" t="str">
        <f>IFERROR(IF(ÉrdeklődőkAdatai[Előrejelzés lezárása] &lt;&gt;"",IF(ÉrdeklődőkAdatai[Előrejelzés lezárása] = "Augusztus",ÉrdeklődőkAdatai[Súlyozott 
előrejelzés],0),""),"")</f>
        <v/>
      </c>
      <c r="K14" s="11" t="str">
        <f>IFERROR(IF(ÉrdeklődőkAdatai[Előrejelzés lezárása] &lt;&gt;"",IF(ÉrdeklődőkAdatai[Előrejelzés lezárása] = "Szeptember",ÉrdeklődőkAdatai[Súlyozott 
előrejelzés],0),""),"")</f>
        <v/>
      </c>
      <c r="L14" s="11" t="str">
        <f>IFERROR(IF(ÉrdeklődőkAdatai[Előrejelzés lezárása] &lt;&gt;"",IF(ÉrdeklődőkAdatai[Előrejelzés lezárása] = "Október",ÉrdeklődőkAdatai[Súlyozott 
előrejelzés],0),""),"")</f>
        <v/>
      </c>
      <c r="M14" s="11" t="str">
        <f>IFERROR(IF(ÉrdeklődőkAdatai[Előrejelzés lezárása] &lt;&gt;"",IF(ÉrdeklődőkAdatai[Előrejelzés lezárása] = "November",ÉrdeklődőkAdatai[Súlyozott 
előrejelzés],0),""),"")</f>
        <v/>
      </c>
      <c r="N14" s="11" t="str">
        <f>IFERROR(IF(ÉrdeklődőkAdatai[Előrejelzés lezárása] &lt;&gt;"",IF(ÉrdeklődőkAdatai[Előrejelzés lezárása] = "December",ÉrdeklődőkAdatai[Súlyozott 
előrejelzés],0),""),"")</f>
        <v/>
      </c>
    </row>
    <row r="15" spans="2:14" ht="30" customHeight="1" x14ac:dyDescent="0.25">
      <c r="B15" s="3" t="str">
        <f>IFERROR(IF(AND(ÉrdeklődőkAdatai[Érdeklődő neve] &lt;&gt; "", ROW(ElőrejelzettÉrtékesítés[Érdeklődő neve])&lt;&gt;UtolsóBejegyzés),ÉrdeklődőkAdatai[Érdeklődő neve], ""),"")</f>
        <v/>
      </c>
      <c r="C15" s="11" t="str">
        <f>IFERROR(IF(ÉrdeklődőkAdatai[Előrejelzés lezárása] &lt;&gt;"",IF(ÉrdeklődőkAdatai[Előrejelzés lezárása]= "Január",ÉrdeklődőkAdatai[Súlyozott 
előrejelzés],0),""),"")</f>
        <v/>
      </c>
      <c r="D15" s="11" t="str">
        <f>IFERROR(IF(ÉrdeklődőkAdatai[Előrejelzés lezárása] &lt;&gt;"",IF(ÉrdeklődőkAdatai[Előrejelzés lezárása] = "Február",ÉrdeklődőkAdatai[Súlyozott 
előrejelzés],0),""),"")</f>
        <v/>
      </c>
      <c r="E15" s="11" t="str">
        <f>IFERROR(IF(ÉrdeklődőkAdatai[Előrejelzés lezárása] &lt;&gt;"",IF(ÉrdeklődőkAdatai[Előrejelzés lezárása] = "Március",ÉrdeklődőkAdatai[Súlyozott 
előrejelzés],0),""),"")</f>
        <v/>
      </c>
      <c r="F15" s="16" t="str">
        <f>IFERROR(IF(ÉrdeklődőkAdatai[Előrejelzés lezárása] &lt;&gt;"",IF(ÉrdeklődőkAdatai[Előrejelzés lezárása] = "Április",ÉrdeklődőkAdatai[Súlyozott 
előrejelzés],0),""),"")</f>
        <v/>
      </c>
      <c r="G15" s="11" t="str">
        <f>IFERROR(IF(ÉrdeklődőkAdatai[Előrejelzés lezárása] &lt;&gt;"",IF(ÉrdeklődőkAdatai[Előrejelzés lezárása] = "Május",ÉrdeklődőkAdatai[Súlyozott 
előrejelzés],0),""),"")</f>
        <v/>
      </c>
      <c r="H15" s="11" t="str">
        <f>IFERROR(IF(ÉrdeklődőkAdatai[Előrejelzés lezárása] &lt;&gt;"",IF(ÉrdeklődőkAdatai[Előrejelzés lezárása] = "Június",ÉrdeklődőkAdatai[Súlyozott 
előrejelzés],0),""),"")</f>
        <v/>
      </c>
      <c r="I15" s="11" t="str">
        <f>IFERROR(IF(ÉrdeklődőkAdatai[Előrejelzés lezárása] &lt;&gt;"",IF(ÉrdeklődőkAdatai[Előrejelzés lezárása] = "Július",ÉrdeklődőkAdatai[Súlyozott 
előrejelzés],0),""),"")</f>
        <v/>
      </c>
      <c r="J15" s="16" t="str">
        <f>IFERROR(IF(ÉrdeklődőkAdatai[Előrejelzés lezárása] &lt;&gt;"",IF(ÉrdeklődőkAdatai[Előrejelzés lezárása] = "Augusztus",ÉrdeklődőkAdatai[Súlyozott 
előrejelzés],0),""),"")</f>
        <v/>
      </c>
      <c r="K15" s="11" t="str">
        <f>IFERROR(IF(ÉrdeklődőkAdatai[Előrejelzés lezárása] &lt;&gt;"",IF(ÉrdeklődőkAdatai[Előrejelzés lezárása] = "Szeptember",ÉrdeklődőkAdatai[Súlyozott 
előrejelzés],0),""),"")</f>
        <v/>
      </c>
      <c r="L15" s="11" t="str">
        <f>IFERROR(IF(ÉrdeklődőkAdatai[Előrejelzés lezárása] &lt;&gt;"",IF(ÉrdeklődőkAdatai[Előrejelzés lezárása] = "Október",ÉrdeklődőkAdatai[Súlyozott 
előrejelzés],0),""),"")</f>
        <v/>
      </c>
      <c r="M15" s="11" t="str">
        <f>IFERROR(IF(ÉrdeklődőkAdatai[Előrejelzés lezárása] &lt;&gt;"",IF(ÉrdeklődőkAdatai[Előrejelzés lezárása] = "November",ÉrdeklődőkAdatai[Súlyozott 
előrejelzés],0),""),"")</f>
        <v/>
      </c>
      <c r="N15" s="11" t="str">
        <f>IFERROR(IF(ÉrdeklődőkAdatai[Előrejelzés lezárása] &lt;&gt;"",IF(ÉrdeklődőkAdatai[Előrejelzés lezárása] = "December",ÉrdeklődőkAdatai[Súlyozott 
előrejelzés],0),""),"")</f>
        <v/>
      </c>
    </row>
    <row r="16" spans="2:14" ht="30" customHeight="1" x14ac:dyDescent="0.25">
      <c r="B16" s="3" t="str">
        <f>IFERROR(IF(AND(ÉrdeklődőkAdatai[Érdeklődő neve] &lt;&gt; "", ROW(ElőrejelzettÉrtékesítés[Érdeklődő neve])&lt;&gt;UtolsóBejegyzés),ÉrdeklődőkAdatai[Érdeklődő neve], ""),"")</f>
        <v/>
      </c>
      <c r="C16" s="11" t="str">
        <f>IFERROR(IF(ÉrdeklődőkAdatai[Előrejelzés lezárása] &lt;&gt;"",IF(ÉrdeklődőkAdatai[Előrejelzés lezárása]= "Január",ÉrdeklődőkAdatai[Súlyozott 
előrejelzés],0),""),"")</f>
        <v/>
      </c>
      <c r="D16" s="11" t="str">
        <f>IFERROR(IF(ÉrdeklődőkAdatai[Előrejelzés lezárása] &lt;&gt;"",IF(ÉrdeklődőkAdatai[Előrejelzés lezárása] = "Február",ÉrdeklődőkAdatai[Súlyozott 
előrejelzés],0),""),"")</f>
        <v/>
      </c>
      <c r="E16" s="11" t="str">
        <f>IFERROR(IF(ÉrdeklődőkAdatai[Előrejelzés lezárása] &lt;&gt;"",IF(ÉrdeklődőkAdatai[Előrejelzés lezárása] = "Március",ÉrdeklődőkAdatai[Súlyozott 
előrejelzés],0),""),"")</f>
        <v/>
      </c>
      <c r="F16" s="16" t="str">
        <f>IFERROR(IF(ÉrdeklődőkAdatai[Előrejelzés lezárása] &lt;&gt;"",IF(ÉrdeklődőkAdatai[Előrejelzés lezárása] = "Április",ÉrdeklődőkAdatai[Súlyozott 
előrejelzés],0),""),"")</f>
        <v/>
      </c>
      <c r="G16" s="11" t="str">
        <f>IFERROR(IF(ÉrdeklődőkAdatai[Előrejelzés lezárása] &lt;&gt;"",IF(ÉrdeklődőkAdatai[Előrejelzés lezárása] = "Május",ÉrdeklődőkAdatai[Súlyozott 
előrejelzés],0),""),"")</f>
        <v/>
      </c>
      <c r="H16" s="11" t="str">
        <f>IFERROR(IF(ÉrdeklődőkAdatai[Előrejelzés lezárása] &lt;&gt;"",IF(ÉrdeklődőkAdatai[Előrejelzés lezárása] = "Június",ÉrdeklődőkAdatai[Súlyozott 
előrejelzés],0),""),"")</f>
        <v/>
      </c>
      <c r="I16" s="11" t="str">
        <f>IFERROR(IF(ÉrdeklődőkAdatai[Előrejelzés lezárása] &lt;&gt;"",IF(ÉrdeklődőkAdatai[Előrejelzés lezárása] = "Július",ÉrdeklődőkAdatai[Súlyozott 
előrejelzés],0),""),"")</f>
        <v/>
      </c>
      <c r="J16" s="16" t="str">
        <f>IFERROR(IF(ÉrdeklődőkAdatai[Előrejelzés lezárása] &lt;&gt;"",IF(ÉrdeklődőkAdatai[Előrejelzés lezárása] = "Augusztus",ÉrdeklődőkAdatai[Súlyozott 
előrejelzés],0),""),"")</f>
        <v/>
      </c>
      <c r="K16" s="11" t="str">
        <f>IFERROR(IF(ÉrdeklődőkAdatai[Előrejelzés lezárása] &lt;&gt;"",IF(ÉrdeklődőkAdatai[Előrejelzés lezárása] = "Szeptember",ÉrdeklődőkAdatai[Súlyozott 
előrejelzés],0),""),"")</f>
        <v/>
      </c>
      <c r="L16" s="11" t="str">
        <f>IFERROR(IF(ÉrdeklődőkAdatai[Előrejelzés lezárása] &lt;&gt;"",IF(ÉrdeklődőkAdatai[Előrejelzés lezárása] = "Október",ÉrdeklődőkAdatai[Súlyozott 
előrejelzés],0),""),"")</f>
        <v/>
      </c>
      <c r="M16" s="11" t="str">
        <f>IFERROR(IF(ÉrdeklődőkAdatai[Előrejelzés lezárása] &lt;&gt;"",IF(ÉrdeklődőkAdatai[Előrejelzés lezárása] = "November",ÉrdeklődőkAdatai[Súlyozott 
előrejelzés],0),""),"")</f>
        <v/>
      </c>
      <c r="N16" s="11" t="str">
        <f>IFERROR(IF(ÉrdeklődőkAdatai[Előrejelzés lezárása] &lt;&gt;"",IF(ÉrdeklődőkAdatai[Előrejelzés lezárása] = "December",ÉrdeklődőkAdatai[Súlyozott 
előrejelzés],0),""),"")</f>
        <v/>
      </c>
    </row>
    <row r="17" spans="2:14" ht="30" customHeight="1" x14ac:dyDescent="0.25">
      <c r="B17" s="3" t="str">
        <f>IFERROR(IF(AND(ÉrdeklődőkAdatai[Érdeklődő neve] &lt;&gt; "", ROW(ElőrejelzettÉrtékesítés[Érdeklődő neve])&lt;&gt;UtolsóBejegyzés),ÉrdeklődőkAdatai[Érdeklődő neve], ""),"")</f>
        <v/>
      </c>
      <c r="C17" s="11" t="str">
        <f>IFERROR(IF(ÉrdeklődőkAdatai[Előrejelzés lezárása] &lt;&gt;"",IF(ÉrdeklődőkAdatai[Előrejelzés lezárása]= "Január",ÉrdeklődőkAdatai[Súlyozott 
előrejelzés],0),""),"")</f>
        <v/>
      </c>
      <c r="D17" s="11" t="str">
        <f>IFERROR(IF(ÉrdeklődőkAdatai[Előrejelzés lezárása] &lt;&gt;"",IF(ÉrdeklődőkAdatai[Előrejelzés lezárása] = "Február",ÉrdeklődőkAdatai[Súlyozott 
előrejelzés],0),""),"")</f>
        <v/>
      </c>
      <c r="E17" s="11" t="str">
        <f>IFERROR(IF(ÉrdeklődőkAdatai[Előrejelzés lezárása] &lt;&gt;"",IF(ÉrdeklődőkAdatai[Előrejelzés lezárása] = "Március",ÉrdeklődőkAdatai[Súlyozott 
előrejelzés],0),""),"")</f>
        <v/>
      </c>
      <c r="F17" s="16" t="str">
        <f>IFERROR(IF(ÉrdeklődőkAdatai[Előrejelzés lezárása] &lt;&gt;"",IF(ÉrdeklődőkAdatai[Előrejelzés lezárása] = "Április",ÉrdeklődőkAdatai[Súlyozott 
előrejelzés],0),""),"")</f>
        <v/>
      </c>
      <c r="G17" s="11" t="str">
        <f>IFERROR(IF(ÉrdeklődőkAdatai[Előrejelzés lezárása] &lt;&gt;"",IF(ÉrdeklődőkAdatai[Előrejelzés lezárása] = "Május",ÉrdeklődőkAdatai[Súlyozott 
előrejelzés],0),""),"")</f>
        <v/>
      </c>
      <c r="H17" s="11" t="str">
        <f>IFERROR(IF(ÉrdeklődőkAdatai[Előrejelzés lezárása] &lt;&gt;"",IF(ÉrdeklődőkAdatai[Előrejelzés lezárása] = "Június",ÉrdeklődőkAdatai[Súlyozott 
előrejelzés],0),""),"")</f>
        <v/>
      </c>
      <c r="I17" s="11" t="str">
        <f>IFERROR(IF(ÉrdeklődőkAdatai[Előrejelzés lezárása] &lt;&gt;"",IF(ÉrdeklődőkAdatai[Előrejelzés lezárása] = "Július",ÉrdeklődőkAdatai[Súlyozott 
előrejelzés],0),""),"")</f>
        <v/>
      </c>
      <c r="J17" s="16" t="str">
        <f>IFERROR(IF(ÉrdeklődőkAdatai[Előrejelzés lezárása] &lt;&gt;"",IF(ÉrdeklődőkAdatai[Előrejelzés lezárása] = "Augusztus",ÉrdeklődőkAdatai[Súlyozott 
előrejelzés],0),""),"")</f>
        <v/>
      </c>
      <c r="K17" s="11" t="str">
        <f>IFERROR(IF(ÉrdeklődőkAdatai[Előrejelzés lezárása] &lt;&gt;"",IF(ÉrdeklődőkAdatai[Előrejelzés lezárása] = "Szeptember",ÉrdeklődőkAdatai[Súlyozott 
előrejelzés],0),""),"")</f>
        <v/>
      </c>
      <c r="L17" s="11" t="str">
        <f>IFERROR(IF(ÉrdeklődőkAdatai[Előrejelzés lezárása] &lt;&gt;"",IF(ÉrdeklődőkAdatai[Előrejelzés lezárása] = "Október",ÉrdeklődőkAdatai[Súlyozott 
előrejelzés],0),""),"")</f>
        <v/>
      </c>
      <c r="M17" s="11" t="str">
        <f>IFERROR(IF(ÉrdeklődőkAdatai[Előrejelzés lezárása] &lt;&gt;"",IF(ÉrdeklődőkAdatai[Előrejelzés lezárása] = "November",ÉrdeklődőkAdatai[Súlyozott 
előrejelzés],0),""),"")</f>
        <v/>
      </c>
      <c r="N17" s="11" t="str">
        <f>IFERROR(IF(ÉrdeklődőkAdatai[Előrejelzés lezárása] &lt;&gt;"",IF(ÉrdeklődőkAdatai[Előrejelzés lezárása] = "December",ÉrdeklődőkAdatai[Súlyozott 
előrejelzés],0),""),"")</f>
        <v/>
      </c>
    </row>
    <row r="18" spans="2:14" ht="30" customHeight="1" x14ac:dyDescent="0.25">
      <c r="B18" s="3" t="str">
        <f>IFERROR(IF(AND(ÉrdeklődőkAdatai[Érdeklődő neve] &lt;&gt; "", ROW(ElőrejelzettÉrtékesítés[Érdeklődő neve])&lt;&gt;UtolsóBejegyzés),ÉrdeklődőkAdatai[Érdeklődő neve], ""),"")</f>
        <v/>
      </c>
      <c r="C18" s="11" t="str">
        <f>IFERROR(IF(ÉrdeklődőkAdatai[Előrejelzés lezárása] &lt;&gt;"",IF(ÉrdeklődőkAdatai[Előrejelzés lezárása]= "Január",ÉrdeklődőkAdatai[Súlyozott 
előrejelzés],0),""),"")</f>
        <v/>
      </c>
      <c r="D18" s="11" t="str">
        <f>IFERROR(IF(ÉrdeklődőkAdatai[Előrejelzés lezárása] &lt;&gt;"",IF(ÉrdeklődőkAdatai[Előrejelzés lezárása] = "Február",ÉrdeklődőkAdatai[Súlyozott 
előrejelzés],0),""),"")</f>
        <v/>
      </c>
      <c r="E18" s="11" t="str">
        <f>IFERROR(IF(ÉrdeklődőkAdatai[Előrejelzés lezárása] &lt;&gt;"",IF(ÉrdeklődőkAdatai[Előrejelzés lezárása] = "Március",ÉrdeklődőkAdatai[Súlyozott 
előrejelzés],0),""),"")</f>
        <v/>
      </c>
      <c r="F18" s="16" t="str">
        <f>IFERROR(IF(ÉrdeklődőkAdatai[Előrejelzés lezárása] &lt;&gt;"",IF(ÉrdeklődőkAdatai[Előrejelzés lezárása] = "Április",ÉrdeklődőkAdatai[Súlyozott 
előrejelzés],0),""),"")</f>
        <v/>
      </c>
      <c r="G18" s="11" t="str">
        <f>IFERROR(IF(ÉrdeklődőkAdatai[Előrejelzés lezárása] &lt;&gt;"",IF(ÉrdeklődőkAdatai[Előrejelzés lezárása] = "Május",ÉrdeklődőkAdatai[Súlyozott 
előrejelzés],0),""),"")</f>
        <v/>
      </c>
      <c r="H18" s="11" t="str">
        <f>IFERROR(IF(ÉrdeklődőkAdatai[Előrejelzés lezárása] &lt;&gt;"",IF(ÉrdeklődőkAdatai[Előrejelzés lezárása] = "Június",ÉrdeklődőkAdatai[Súlyozott 
előrejelzés],0),""),"")</f>
        <v/>
      </c>
      <c r="I18" s="11" t="str">
        <f>IFERROR(IF(ÉrdeklődőkAdatai[Előrejelzés lezárása] &lt;&gt;"",IF(ÉrdeklődőkAdatai[Előrejelzés lezárása] = "Július",ÉrdeklődőkAdatai[Súlyozott 
előrejelzés],0),""),"")</f>
        <v/>
      </c>
      <c r="J18" s="16" t="str">
        <f>IFERROR(IF(ÉrdeklődőkAdatai[Előrejelzés lezárása] &lt;&gt;"",IF(ÉrdeklődőkAdatai[Előrejelzés lezárása] = "Augusztus",ÉrdeklődőkAdatai[Súlyozott 
előrejelzés],0),""),"")</f>
        <v/>
      </c>
      <c r="K18" s="11" t="str">
        <f>IFERROR(IF(ÉrdeklődőkAdatai[Előrejelzés lezárása] &lt;&gt;"",IF(ÉrdeklődőkAdatai[Előrejelzés lezárása] = "Szeptember",ÉrdeklődőkAdatai[Súlyozott 
előrejelzés],0),""),"")</f>
        <v/>
      </c>
      <c r="L18" s="11" t="str">
        <f>IFERROR(IF(ÉrdeklődőkAdatai[Előrejelzés lezárása] &lt;&gt;"",IF(ÉrdeklődőkAdatai[Előrejelzés lezárása] = "Október",ÉrdeklődőkAdatai[Súlyozott 
előrejelzés],0),""),"")</f>
        <v/>
      </c>
      <c r="M18" s="11" t="str">
        <f>IFERROR(IF(ÉrdeklődőkAdatai[Előrejelzés lezárása] &lt;&gt;"",IF(ÉrdeklődőkAdatai[Előrejelzés lezárása] = "November",ÉrdeklődőkAdatai[Súlyozott 
előrejelzés],0),""),"")</f>
        <v/>
      </c>
      <c r="N18" s="11" t="str">
        <f>IFERROR(IF(ÉrdeklődőkAdatai[Előrejelzés lezárása] &lt;&gt;"",IF(ÉrdeklődőkAdatai[Előrejelzés lezárása] = "December",ÉrdeklődőkAdatai[Súlyozott 
előrejelzés],0),""),"")</f>
        <v/>
      </c>
    </row>
    <row r="19" spans="2:14" ht="30" customHeight="1" x14ac:dyDescent="0.25">
      <c r="B19" s="3" t="str">
        <f>IFERROR(IF(AND(ÉrdeklődőkAdatai[Érdeklődő neve] &lt;&gt; "", ROW(ElőrejelzettÉrtékesítés[Érdeklődő neve])&lt;&gt;UtolsóBejegyzés),ÉrdeklődőkAdatai[Érdeklődő neve], ""),"")</f>
        <v/>
      </c>
      <c r="C19" s="11" t="str">
        <f>IFERROR(IF(ÉrdeklődőkAdatai[Előrejelzés lezárása] &lt;&gt;"",IF(ÉrdeklődőkAdatai[Előrejelzés lezárása]= "Január",ÉrdeklődőkAdatai[Súlyozott 
előrejelzés],0),""),"")</f>
        <v/>
      </c>
      <c r="D19" s="11" t="str">
        <f>IFERROR(IF(ÉrdeklődőkAdatai[Előrejelzés lezárása] &lt;&gt;"",IF(ÉrdeklődőkAdatai[Előrejelzés lezárása] = "Február",ÉrdeklődőkAdatai[Súlyozott 
előrejelzés],0),""),"")</f>
        <v/>
      </c>
      <c r="E19" s="11" t="str">
        <f>IFERROR(IF(ÉrdeklődőkAdatai[Előrejelzés lezárása] &lt;&gt;"",IF(ÉrdeklődőkAdatai[Előrejelzés lezárása] = "Március",ÉrdeklődőkAdatai[Súlyozott 
előrejelzés],0),""),"")</f>
        <v/>
      </c>
      <c r="F19" s="16" t="str">
        <f>IFERROR(IF(ÉrdeklődőkAdatai[Előrejelzés lezárása] &lt;&gt;"",IF(ÉrdeklődőkAdatai[Előrejelzés lezárása] = "Április",ÉrdeklődőkAdatai[Súlyozott 
előrejelzés],0),""),"")</f>
        <v/>
      </c>
      <c r="G19" s="11" t="str">
        <f>IFERROR(IF(ÉrdeklődőkAdatai[Előrejelzés lezárása] &lt;&gt;"",IF(ÉrdeklődőkAdatai[Előrejelzés lezárása] = "Május",ÉrdeklődőkAdatai[Súlyozott 
előrejelzés],0),""),"")</f>
        <v/>
      </c>
      <c r="H19" s="11" t="str">
        <f>IFERROR(IF(ÉrdeklődőkAdatai[Előrejelzés lezárása] &lt;&gt;"",IF(ÉrdeklődőkAdatai[Előrejelzés lezárása] = "Június",ÉrdeklődőkAdatai[Súlyozott 
előrejelzés],0),""),"")</f>
        <v/>
      </c>
      <c r="I19" s="11" t="str">
        <f>IFERROR(IF(ÉrdeklődőkAdatai[Előrejelzés lezárása] &lt;&gt;"",IF(ÉrdeklődőkAdatai[Előrejelzés lezárása] = "Július",ÉrdeklődőkAdatai[Súlyozott 
előrejelzés],0),""),"")</f>
        <v/>
      </c>
      <c r="J19" s="16" t="str">
        <f>IFERROR(IF(ÉrdeklődőkAdatai[Előrejelzés lezárása] &lt;&gt;"",IF(ÉrdeklődőkAdatai[Előrejelzés lezárása] = "Augusztus",ÉrdeklődőkAdatai[Súlyozott 
előrejelzés],0),""),"")</f>
        <v/>
      </c>
      <c r="K19" s="11" t="str">
        <f>IFERROR(IF(ÉrdeklődőkAdatai[Előrejelzés lezárása] &lt;&gt;"",IF(ÉrdeklődőkAdatai[Előrejelzés lezárása] = "Szeptember",ÉrdeklődőkAdatai[Súlyozott 
előrejelzés],0),""),"")</f>
        <v/>
      </c>
      <c r="L19" s="11" t="str">
        <f>IFERROR(IF(ÉrdeklődőkAdatai[Előrejelzés lezárása] &lt;&gt;"",IF(ÉrdeklődőkAdatai[Előrejelzés lezárása] = "Október",ÉrdeklődőkAdatai[Súlyozott 
előrejelzés],0),""),"")</f>
        <v/>
      </c>
      <c r="M19" s="11" t="str">
        <f>IFERROR(IF(ÉrdeklődőkAdatai[Előrejelzés lezárása] &lt;&gt;"",IF(ÉrdeklődőkAdatai[Előrejelzés lezárása] = "November",ÉrdeklődőkAdatai[Súlyozott 
előrejelzés],0),""),"")</f>
        <v/>
      </c>
      <c r="N19" s="11" t="str">
        <f>IFERROR(IF(ÉrdeklődőkAdatai[Előrejelzés lezárása] &lt;&gt;"",IF(ÉrdeklődőkAdatai[Előrejelzés lezárása] = "December",ÉrdeklődőkAdatai[Súlyozott 
előrejelzés],0),""),"")</f>
        <v/>
      </c>
    </row>
    <row r="20" spans="2:14" ht="30" customHeight="1" thickBot="1" x14ac:dyDescent="0.3">
      <c r="B20" s="3" t="s">
        <v>6</v>
      </c>
      <c r="C20" s="17">
        <f>SUBTOTAL(109,ElőrejelzettÉrtékesítés[Januári 
előrejelzés])</f>
        <v>270000</v>
      </c>
      <c r="D20" s="17">
        <f>SUBTOTAL(109,ElőrejelzettÉrtékesítés[Februári 
előrejelzés])</f>
        <v>20000</v>
      </c>
      <c r="E20" s="17">
        <f>SUBTOTAL(109,ElőrejelzettÉrtékesítés[Márciusi 
előrejelzés])</f>
        <v>20000</v>
      </c>
      <c r="F20" s="18">
        <f>SUBTOTAL(109,ElőrejelzettÉrtékesítés[Áprilisi 
előrejelzés])</f>
        <v>0</v>
      </c>
      <c r="G20" s="17">
        <f>SUBTOTAL(109,ElőrejelzettÉrtékesítés[Májusi 
előrejelzés])</f>
        <v>0</v>
      </c>
      <c r="H20" s="17">
        <f>SUBTOTAL(109,ElőrejelzettÉrtékesítés[Júniusi 
előrejelzés])</f>
        <v>0</v>
      </c>
      <c r="I20" s="17">
        <f>SUBTOTAL(109,ElőrejelzettÉrtékesítés[Júliusi előrejelzés])</f>
        <v>0</v>
      </c>
      <c r="J20" s="18">
        <f>SUBTOTAL(109,ElőrejelzettÉrtékesítés[Augusztusi 
előrejelzés])</f>
        <v>0</v>
      </c>
      <c r="K20" s="17">
        <f>SUBTOTAL(109,ElőrejelzettÉrtékesítés[Szeptemberi 
előrejelzés])</f>
        <v>0</v>
      </c>
      <c r="L20" s="17">
        <f>SUBTOTAL(109,ElőrejelzettÉrtékesítés[Októberi 
előrejelzés])</f>
        <v>0</v>
      </c>
      <c r="M20" s="17">
        <f>SUBTOTAL(109,ElőrejelzettÉrtékesítés[Novemberi 
előrejelzés])</f>
        <v>0</v>
      </c>
      <c r="N20" s="17">
        <f>SUBTOTAL(109,ElőrejelzettÉrtékesítés[Decemberi 
előrejelzés])</f>
        <v>0</v>
      </c>
    </row>
    <row r="21" spans="2:14" ht="30" customHeight="1" thickTop="1" thickBot="1" x14ac:dyDescent="0.3">
      <c r="B21" s="13" t="s">
        <v>19</v>
      </c>
      <c r="C21" s="12">
        <f>C20</f>
        <v>270000</v>
      </c>
      <c r="D21" s="12">
        <f t="shared" ref="D21" si="0">C21+D20</f>
        <v>290000</v>
      </c>
      <c r="E21" s="12">
        <f t="shared" ref="E21" si="1">D21+E20</f>
        <v>310000</v>
      </c>
      <c r="F21" s="14">
        <f t="shared" ref="F21" si="2">E21+F20</f>
        <v>310000</v>
      </c>
      <c r="G21" s="12">
        <f t="shared" ref="G21" si="3">F21+G20</f>
        <v>310000</v>
      </c>
      <c r="H21" s="12">
        <f t="shared" ref="H21" si="4">G21+H20</f>
        <v>310000</v>
      </c>
      <c r="I21" s="12">
        <f t="shared" ref="I21" si="5">H21+I20</f>
        <v>310000</v>
      </c>
      <c r="J21" s="14">
        <f t="shared" ref="J21" si="6">I21+J20</f>
        <v>310000</v>
      </c>
      <c r="K21" s="12">
        <f t="shared" ref="K21" si="7">J21+K20</f>
        <v>310000</v>
      </c>
      <c r="L21" s="12">
        <f t="shared" ref="L21" si="8">K21+L20</f>
        <v>310000</v>
      </c>
      <c r="M21" s="12">
        <f t="shared" ref="M21" si="9">L21+M20</f>
        <v>310000</v>
      </c>
      <c r="N21" s="12">
        <f t="shared" ref="N21" si="10">M21+N20</f>
        <v>310000</v>
      </c>
    </row>
    <row r="22" spans="2:14" ht="30" customHeight="1" thickTop="1" x14ac:dyDescent="0.25"/>
  </sheetData>
  <mergeCells count="2">
    <mergeCell ref="B4:L4"/>
    <mergeCell ref="M4:N4"/>
  </mergeCells>
  <dataValidations count="7">
    <dataValidation allowBlank="1" showInputMessage="1" showErrorMessage="1" prompt="Ezen a munkalapon automatikusan frissül a havi és a halmozott előrejelzett bevétel. A program ezt az adatot használja a Havi súlyozott előrejelzés munkalap automatikus frissítéséhez." sqref="A1" xr:uid="{00000000-0002-0000-0100-000000000000}"/>
    <dataValidation allowBlank="1" showInputMessage="1" showErrorMessage="1" prompt="Ebben a cellában szerepel a munkalap címe." sqref="B2" xr:uid="{00000000-0002-0000-0100-000001000000}"/>
    <dataValidation allowBlank="1" showInputMessage="1" showErrorMessage="1" prompt="A program automatikusan frissíti a dátumot ebben a cellában az Érdeklődők adatai munkalap B3 cellájába beírt dátum alapján." sqref="B3" xr:uid="{00000000-0002-0000-0100-000002000000}"/>
    <dataValidation allowBlank="1" showInputMessage="1" showErrorMessage="1" prompt="Ebben az oszlopban automatikusan frissül az érdeklődő neve. Új sorok felvétele az Előrejelzett értékesítés táblázatban az Érdeklődők adatai munkalapon új érdeklődők felvétele esetén" sqref="B5" xr:uid="{00000000-0002-0000-0100-000003000000}"/>
    <dataValidation allowBlank="1" showInputMessage="1" showErrorMessage="1" prompt="A hónap előrejelzése automatikusan frissül ebben az oszlopban." sqref="C5:N5" xr:uid="{00000000-0002-0000-0100-000004000000}"/>
    <dataValidation allowBlank="1" showInputMessage="1" showErrorMessage="1" prompt="A program automatikusan frissíti ebben a cellában a cégnevet az Érdeklődők adatai munkalap B1 cellájába beírt cégnév alapján." sqref="B1 B4:L4" xr:uid="{00000000-0002-0000-0100-000005000000}"/>
    <dataValidation allowBlank="1" showInputMessage="1" showErrorMessage="1" prompt="A jobbra lévő a cellában a program automatikusan kiszámítja halmozott végösszeget." sqref="B21" xr:uid="{00000000-0002-0000-0100-000006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B3"/>
  <sheetViews>
    <sheetView showGridLines="0" workbookViewId="0"/>
  </sheetViews>
  <sheetFormatPr defaultRowHeight="15" x14ac:dyDescent="0.25"/>
  <cols>
    <col min="1" max="1" width="2.7109375" customWidth="1"/>
    <col min="2" max="2" width="175.42578125" customWidth="1"/>
    <col min="3" max="3" width="2.7109375" customWidth="1"/>
  </cols>
  <sheetData>
    <row r="1" spans="2:2" ht="54.95" customHeight="1" thickBot="1" x14ac:dyDescent="0.3">
      <c r="B1" s="4" t="str">
        <f>Cégnév</f>
        <v>Cég neve</v>
      </c>
    </row>
    <row r="2" spans="2:2" ht="33.950000000000003" customHeight="1" thickTop="1" thickBot="1" x14ac:dyDescent="0.3">
      <c r="B2" s="1" t="s">
        <v>20</v>
      </c>
    </row>
    <row r="3" spans="2:2" x14ac:dyDescent="0.25">
      <c r="B3" t="s">
        <v>21</v>
      </c>
    </row>
  </sheetData>
  <dataValidations count="4">
    <dataValidation allowBlank="1" showInputMessage="1" showErrorMessage="1" prompt="A havi súlyozott előrejelzés diagramja az Előrejelzett értékesítés munkalap adatai alapján. A diagram automatikusan frissül." sqref="A1" xr:uid="{00000000-0002-0000-0200-000000000000}"/>
    <dataValidation allowBlank="1" showInputMessage="1" showErrorMessage="1" prompt="Ebben az oszlopban található az előrejelzett bevételt és a havi súlyozott előrejelzést összehasonlító vonaldiagram." sqref="B3" xr:uid="{00000000-0002-0000-0200-000001000000}"/>
    <dataValidation allowBlank="1" showInputMessage="1" showErrorMessage="1" prompt="A program automatikusan frissíti ebben a cellában a cégnevet az Érdeklődők adatai munkalap B1 cellájába beírt cégnév alapján." sqref="B1" xr:uid="{00000000-0002-0000-0200-000002000000}"/>
    <dataValidation allowBlank="1" showInputMessage="1" showErrorMessage="1" prompt="Ebben a cellában szerepel a munkalap címe." sqref="B2" xr:uid="{00000000-0002-0000-0200-000003000000}"/>
  </dataValidations>
  <printOptions horizontalCentered="1"/>
  <pageMargins left="0.4" right="0.4" top="0.4" bottom="0.4" header="0.3" footer="0.3"/>
  <pageSetup paperSize="9" scale="77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8</vt:i4>
      </vt:variant>
    </vt:vector>
  </HeadingPairs>
  <TitlesOfParts>
    <vt:vector size="11" baseType="lpstr">
      <vt:lpstr>Érdeklődők adatai</vt:lpstr>
      <vt:lpstr>Előrejelzett értékesítés </vt:lpstr>
      <vt:lpstr>Havi súlyozott előrejelzés</vt:lpstr>
      <vt:lpstr>'Érdeklődők adatai'!_FilterDatabase</vt:lpstr>
      <vt:lpstr>Cégnév</vt:lpstr>
      <vt:lpstr>Cím1</vt:lpstr>
      <vt:lpstr>Cím2</vt:lpstr>
      <vt:lpstr>NyilvántartóDátuma</vt:lpstr>
      <vt:lpstr>'Előrejelzett értékesítés '!Nyomtatási_cím</vt:lpstr>
      <vt:lpstr>'Érdeklődők adatai'!Nyomtatási_cím</vt:lpstr>
      <vt:lpstr>Sorcímrégió1..N22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2017-01-27T06:14:55Z</dcterms:created>
  <dcterms:modified xsi:type="dcterms:W3CDTF">2018-07-24T12:37:40Z</dcterms:modified>
</cp:coreProperties>
</file>