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10785" windowHeight="7500" tabRatio="713"/>
  </bookViews>
  <sheets>
    <sheet name="収益データ" sheetId="1" r:id="rId1"/>
    <sheet name="線形" sheetId="8" r:id="rId2"/>
    <sheet name="対数" sheetId="10" r:id="rId3"/>
    <sheet name="多項式" sheetId="13" r:id="rId4"/>
    <sheet name="べき乗" sheetId="14" r:id="rId5"/>
    <sheet name="指数" sheetId="12" r:id="rId6"/>
    <sheet name="移動平均" sheetId="15" r:id="rId7"/>
  </sheets>
  <definedNames>
    <definedName name="_xlnm.Print_Titles" localSheetId="0">収益データ!$3:$3</definedName>
    <definedName name="Revenue_Data">収益データ!$B$3:$C$39</definedName>
    <definedName name="Title1">データ[[#Headers],[期間]]</definedName>
    <definedName name="収益">収益データ!$C$4:$C$39</definedName>
  </definedNames>
  <calcPr calcId="171027"/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39" i="1"/>
  <c r="B26" i="1"/>
  <c r="B25" i="1"/>
  <c r="B24" i="1"/>
  <c r="B23" i="1"/>
  <c r="B22" i="1"/>
  <c r="B21" i="1"/>
  <c r="B20" i="1"/>
  <c r="B19" i="1"/>
  <c r="B18" i="1"/>
  <c r="B17" i="1"/>
  <c r="B16" i="1"/>
  <c r="B27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<sst xmlns="http://schemas.openxmlformats.org/spreadsheetml/2006/main" count="4" uniqueCount="4">
  <si>
    <t>期間別の基準収益</t>
  </si>
  <si>
    <t>すべての金額が千単位で示されます</t>
  </si>
  <si>
    <t>期間</t>
  </si>
  <si>
    <t>収益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</si>
</sst>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_ ;_ * \-#,##0_ ;_ * &quot;-&quot;_ ;_ @_ "/>
    <numFmt numFmtId="165" formatCode="_ * #,##0.00_ ;_ * \-#,##0.00_ ;_ * &quot;-&quot;??_ ;_ @_ "/>
    <numFmt numFmtId="166" formatCode="_ &quot;₹&quot;\ * #,##0_ ;_ &quot;₹&quot;\ * \-#,##0_ ;_ &quot;₹&quot;\ * &quot;-&quot;_ ;_ @_ "/>
    <numFmt numFmtId="167" formatCode="_ &quot;₹&quot;\ * #,##0.00_ ;_ &quot;₹&quot;\ * \-#,##0.00_ ;_ &quot;₹&quot;\ * &quot;-&quot;??_ ;_ @_ "/>
    <numFmt numFmtId="168" formatCode="yy&quot;年&quot;m&quot;月&quot;;@"/>
    <numFmt numFmtId="169" formatCode="#,##0_ "/>
  </numFmts>
  <fonts count="21" x14ac:knownFonts="1">
    <font>
      <sz val="11"/>
      <name val="Meiryo UI"/>
      <family val="2"/>
    </font>
    <font>
      <sz val="8"/>
      <name val="Arial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5"/>
      <color theme="3"/>
      <name val="Meiryo UI"/>
      <family val="2"/>
    </font>
    <font>
      <b/>
      <sz val="13"/>
      <color theme="3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b/>
      <sz val="11"/>
      <color theme="4" tint="-0.499984740745262"/>
      <name val="Meiryo UI"/>
      <family val="2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65" fontId="7" fillId="0" borderId="0" applyFill="0" applyBorder="0" applyAlignment="0" applyProtection="0"/>
    <xf numFmtId="164" fontId="7" fillId="0" borderId="0" applyFill="0" applyBorder="0" applyAlignment="0" applyProtection="0"/>
    <xf numFmtId="167" fontId="7" fillId="0" borderId="0" applyFill="0" applyBorder="0" applyAlignment="0" applyProtection="0"/>
    <xf numFmtId="166" fontId="7" fillId="0" borderId="0" applyFill="0" applyBorder="0" applyAlignment="0" applyProtection="0"/>
    <xf numFmtId="9" fontId="7" fillId="0" borderId="0" applyFill="0" applyBorder="0" applyAlignment="0" applyProtection="0"/>
    <xf numFmtId="0" fontId="5" fillId="2" borderId="1" applyNumberFormat="0" applyAlignment="0" applyProtection="0"/>
    <xf numFmtId="0" fontId="6" fillId="3" borderId="2" applyNumberFormat="0" applyAlignment="0" applyProtection="0"/>
    <xf numFmtId="168" fontId="7" fillId="0" borderId="3">
      <alignment horizontal="center"/>
    </xf>
    <xf numFmtId="169" fontId="7" fillId="0" borderId="4">
      <alignment horizontal="right" indent="1"/>
    </xf>
    <xf numFmtId="0" fontId="17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1" applyNumberFormat="0" applyAlignment="0" applyProtection="0"/>
    <xf numFmtId="0" fontId="16" fillId="2" borderId="8" applyNumberFormat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7" fillId="9" borderId="10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7">
    <xf numFmtId="0" fontId="0" fillId="0" borderId="0" xfId="0">
      <alignment wrapText="1"/>
    </xf>
    <xf numFmtId="0" fontId="0" fillId="0" borderId="0" xfId="0" applyFont="1" applyAlignment="1"/>
    <xf numFmtId="0" fontId="0" fillId="4" borderId="0" xfId="0" applyFill="1" applyAlignment="1">
      <alignment horizontal="center" vertical="center" wrapText="1"/>
    </xf>
    <xf numFmtId="168" fontId="7" fillId="0" borderId="3" xfId="8">
      <alignment horizontal="center"/>
    </xf>
    <xf numFmtId="169" fontId="7" fillId="0" borderId="4" xfId="9">
      <alignment horizontal="right" indent="1"/>
    </xf>
    <xf numFmtId="0" fontId="20" fillId="0" borderId="0" xfId="0" applyNumberFormat="1" applyFont="1" applyBorder="1" applyAlignment="1"/>
    <xf numFmtId="0" fontId="0" fillId="0" borderId="0" xfId="0" applyAlignment="1">
      <alignment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6" builtinId="22" customBuiltin="1"/>
    <cellStyle name="Check Cell" xfId="7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3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0" builtinId="24" customBuiltin="1"/>
    <cellStyle name="Neutral" xfId="17" builtinId="28" customBuiltin="1"/>
    <cellStyle name="Normal" xfId="0" builtinId="0" customBuiltin="1"/>
    <cellStyle name="Note" xfId="22" builtinId="10" customBuiltin="1"/>
    <cellStyle name="Output" xfId="19" builtinId="21" customBuiltin="1"/>
    <cellStyle name="Percent" xfId="5" builtinId="5" customBuiltin="1"/>
    <cellStyle name="Title" xfId="10" builtinId="15" customBuiltin="1"/>
    <cellStyle name="Total" xfId="24" builtinId="25" customBuiltin="1"/>
    <cellStyle name="Warning Text" xfId="21" builtinId="11" customBuiltin="1"/>
    <cellStyle name="収益" xfId="9"/>
    <cellStyle name="日付" xfId="8"/>
  </cellStyles>
  <dxfs count="2">
    <dxf>
      <font>
        <strike val="0"/>
        <outline val="0"/>
        <shadow val="0"/>
        <u val="none"/>
        <vertAlign val="baseline"/>
        <sz val="11"/>
        <name val="Arial"/>
      </font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7458"/>
      <rgbColor rgb="0000FF00"/>
      <rgbColor rgb="00CFD3E1"/>
      <rgbColor rgb="00FFFF00"/>
      <rgbColor rgb="00CBB683"/>
      <rgbColor rgb="0000FFFF"/>
      <rgbColor rgb="00800000"/>
      <rgbColor rgb="00008000"/>
      <rgbColor rgb="006664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1EBDB"/>
      <rgbColor rgb="00CC99FF"/>
      <rgbColor rgb="00E3CFB5"/>
      <rgbColor rgb="003366FF"/>
      <rgbColor rgb="0033CCCC"/>
      <rgbColor rgb="0099CC00"/>
      <rgbColor rgb="00E9DACB"/>
      <rgbColor rgb="00E5B429"/>
      <rgbColor rgb="00FF6600"/>
      <rgbColor rgb="00ECECF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/>
              <a:t>収益予測:線形近似曲線</a:t>
            </a:r>
          </a:p>
        </c:rich>
      </c:tx>
      <c:layout>
        <c:manualLayout>
          <c:xMode val="edge"/>
          <c:yMode val="edge"/>
          <c:x val="0.36381245822533054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90011098779134E-2"/>
          <c:y val="0.12669478286697933"/>
          <c:w val="0.86123796245469464"/>
          <c:h val="0.7101676272226678"/>
        </c:manualLayout>
      </c:layout>
      <c:lineChart>
        <c:grouping val="standard"/>
        <c:varyColors val="0"/>
        <c:ser>
          <c:idx val="0"/>
          <c:order val="0"/>
          <c:tx>
            <c:strRef>
              <c:f>収益データ!$C$3</c:f>
              <c:strCache>
                <c:ptCount val="1"/>
                <c:pt idx="0">
                  <c:v>収益</c:v>
                </c:pt>
              </c:strCache>
            </c:strRef>
          </c:tx>
          <c:trendline>
            <c:trendlineType val="linear"/>
            <c:forward val="12"/>
            <c:dispRSqr val="0"/>
            <c:dispEq val="0"/>
          </c:trendline>
          <c:cat>
            <c:numRef>
              <c:f>収益データ!$B$4:$B$39</c:f>
              <c:numCache>
                <c:formatCode>yy"年"m"月";@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収益データ!$C$4:$C$39</c:f>
              <c:numCache>
                <c:formatCode>#,##0_ 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7C-49D6-9F73-3CC99CBDB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552"/>
        <c:axId val="58009856"/>
      </c:lineChart>
      <c:dateAx>
        <c:axId val="5800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100"/>
                </a:pPr>
                <a:r>
                  <a:rPr lang="en-US" sz="1100"/>
                  <a:t>期間</a:t>
                </a:r>
              </a:p>
            </c:rich>
          </c:tx>
          <c:layout>
            <c:manualLayout>
              <c:xMode val="edge"/>
              <c:yMode val="edge"/>
              <c:x val="0.47612854462780418"/>
              <c:y val="0.94561013210391298"/>
            </c:manualLayout>
          </c:layout>
          <c:overlay val="0"/>
        </c:title>
        <c:numFmt formatCode="yy&quot;年&quot;m&quot;月&quot;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100"/>
            </a:pPr>
            <a:endParaRPr lang="en-US"/>
          </a:p>
        </c:txPr>
        <c:crossAx val="5800985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58009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 sz="1100"/>
                </a:pPr>
                <a:r>
                  <a:rPr lang="en-US" sz="1100"/>
                  <a:t>収益 (千単位)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3507340946166394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100"/>
            </a:pPr>
            <a:endParaRPr lang="en-US"/>
          </a:p>
        </c:txPr>
        <c:crossAx val="5800755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ja-JP" sz="1800"/>
            </a:pPr>
            <a:r>
              <a:rPr lang="en-US" sz="1800"/>
              <a:t>収益予測:対数近似曲線</a:t>
            </a:r>
          </a:p>
        </c:rich>
      </c:tx>
      <c:layout>
        <c:manualLayout>
          <c:xMode val="edge"/>
          <c:yMode val="edge"/>
          <c:x val="0.36287344516718012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830558638549756E-2"/>
          <c:y val="0.13485589994562261"/>
          <c:w val="0.86069101311560048"/>
          <c:h val="0.70528184536318095"/>
        </c:manualLayout>
      </c:layout>
      <c:lineChart>
        <c:grouping val="standard"/>
        <c:varyColors val="0"/>
        <c:ser>
          <c:idx val="0"/>
          <c:order val="0"/>
          <c:tx>
            <c:strRef>
              <c:f>収益データ!$C$3</c:f>
              <c:strCache>
                <c:ptCount val="1"/>
                <c:pt idx="0">
                  <c:v>収益</c:v>
                </c:pt>
              </c:strCache>
            </c:strRef>
          </c:tx>
          <c:trendline>
            <c:trendlineType val="log"/>
            <c:forward val="12"/>
            <c:dispRSqr val="0"/>
            <c:dispEq val="0"/>
          </c:trendline>
          <c:cat>
            <c:numRef>
              <c:f>収益データ!$B$4:$B$39</c:f>
              <c:numCache>
                <c:formatCode>yy"年"m"月";@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収益データ!$C$4:$C$39</c:f>
              <c:numCache>
                <c:formatCode>#,##0_ 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4-4C9C-9201-BB0534E33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7952"/>
        <c:axId val="99546240"/>
      </c:lineChart>
      <c:dateAx>
        <c:axId val="9639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期間</a:t>
                </a:r>
              </a:p>
            </c:rich>
          </c:tx>
          <c:layout>
            <c:manualLayout>
              <c:xMode val="edge"/>
              <c:yMode val="edge"/>
              <c:x val="0.47244749985321488"/>
              <c:y val="0.94453501699554976"/>
            </c:manualLayout>
          </c:layout>
          <c:overlay val="0"/>
        </c:title>
        <c:numFmt formatCode="yy&quot;年&quot;m&quot;月&quot;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/>
            </a:pPr>
            <a:endParaRPr lang="en-US"/>
          </a:p>
        </c:txPr>
        <c:crossAx val="9954624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99546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収益 (千単位)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357259380097896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/>
            </a:pPr>
            <a:endParaRPr lang="en-US"/>
          </a:p>
        </c:txPr>
        <c:crossAx val="9639795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ja-JP" sz="1800"/>
            </a:pPr>
            <a:r>
              <a:rPr lang="en-US" sz="1800"/>
              <a:t>収益予測:多項式近似曲線</a:t>
            </a:r>
          </a:p>
        </c:rich>
      </c:tx>
      <c:layout>
        <c:manualLayout>
          <c:xMode val="edge"/>
          <c:yMode val="edge"/>
          <c:x val="0.35409399911967521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587677039571332"/>
          <c:h val="0.70372509676509531"/>
        </c:manualLayout>
      </c:layout>
      <c:lineChart>
        <c:grouping val="standard"/>
        <c:varyColors val="0"/>
        <c:ser>
          <c:idx val="0"/>
          <c:order val="0"/>
          <c:tx>
            <c:strRef>
              <c:f>収益データ!$C$3</c:f>
              <c:strCache>
                <c:ptCount val="1"/>
                <c:pt idx="0">
                  <c:v>収益</c:v>
                </c:pt>
              </c:strCache>
            </c:strRef>
          </c:tx>
          <c:trendline>
            <c:trendlineType val="poly"/>
            <c:order val="2"/>
            <c:forward val="12"/>
            <c:dispRSqr val="0"/>
            <c:dispEq val="0"/>
          </c:trendline>
          <c:cat>
            <c:numRef>
              <c:f>収益データ!$B$4:$B$39</c:f>
              <c:numCache>
                <c:formatCode>yy"年"m"月";@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収益データ!$C$4:$C$39</c:f>
              <c:numCache>
                <c:formatCode>#,##0_ 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5-4C8E-9EE6-A556C6F17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9296"/>
        <c:axId val="100121600"/>
      </c:lineChart>
      <c:dateAx>
        <c:axId val="10011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期間</a:t>
                </a:r>
              </a:p>
            </c:rich>
          </c:tx>
          <c:layout>
            <c:manualLayout>
              <c:xMode val="edge"/>
              <c:yMode val="edge"/>
              <c:x val="0.47239692083218038"/>
              <c:y val="0.94671827015363297"/>
            </c:manualLayout>
          </c:layout>
          <c:overlay val="0"/>
        </c:title>
        <c:numFmt formatCode="yy&quot;年&quot;m&quot;月&quot;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/>
            </a:pPr>
            <a:endParaRPr lang="en-US"/>
          </a:p>
        </c:txPr>
        <c:crossAx val="10012160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0121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収益 (千単位)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/>
            </a:pPr>
            <a:endParaRPr lang="en-US"/>
          </a:p>
        </c:txPr>
        <c:crossAx val="100119296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ja-JP" sz="1800"/>
            </a:pPr>
            <a:r>
              <a:rPr lang="en-US" sz="1800"/>
              <a:t>収益予測:べき乗近似曲線</a:t>
            </a:r>
          </a:p>
        </c:rich>
      </c:tx>
      <c:layout>
        <c:manualLayout>
          <c:xMode val="edge"/>
          <c:yMode val="edge"/>
          <c:x val="0.3455419903810581"/>
          <c:y val="1.95758564437194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6513616708454577"/>
          <c:h val="0.69659299238612393"/>
        </c:manualLayout>
      </c:layout>
      <c:lineChart>
        <c:grouping val="standard"/>
        <c:varyColors val="0"/>
        <c:ser>
          <c:idx val="0"/>
          <c:order val="0"/>
          <c:tx>
            <c:strRef>
              <c:f>収益データ!$C$3</c:f>
              <c:strCache>
                <c:ptCount val="1"/>
                <c:pt idx="0">
                  <c:v>収益</c:v>
                </c:pt>
              </c:strCache>
            </c:strRef>
          </c:tx>
          <c:trendline>
            <c:trendlineType val="power"/>
            <c:forward val="12"/>
            <c:dispRSqr val="0"/>
            <c:dispEq val="0"/>
          </c:trendline>
          <c:cat>
            <c:numRef>
              <c:f>収益データ!$B$4:$B$39</c:f>
              <c:numCache>
                <c:formatCode>yy"年"m"月";@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収益データ!$C$4:$C$39</c:f>
              <c:numCache>
                <c:formatCode>#,##0_ 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C-476D-8751-A9C44D9A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38496"/>
        <c:axId val="101342592"/>
      </c:lineChart>
      <c:dateAx>
        <c:axId val="10133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期間</a:t>
                </a:r>
              </a:p>
            </c:rich>
          </c:tx>
          <c:layout>
            <c:manualLayout>
              <c:xMode val="edge"/>
              <c:yMode val="edge"/>
              <c:x val="0.46802095358420986"/>
              <c:y val="0.9482351237785418"/>
            </c:manualLayout>
          </c:layout>
          <c:overlay val="0"/>
        </c:title>
        <c:numFmt formatCode="yy&quot;年&quot;m&quot;月&quot;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/>
            </a:pPr>
            <a:endParaRPr lang="en-US"/>
          </a:p>
        </c:txPr>
        <c:crossAx val="101342592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1342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収益 (千単位)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/>
            </a:pPr>
            <a:endParaRPr lang="en-US"/>
          </a:p>
        </c:txPr>
        <c:crossAx val="101338496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ja-JP" sz="1800"/>
            </a:pPr>
            <a:r>
              <a:rPr lang="en-US" sz="1800"/>
              <a:t>収益予測:指数近似曲線</a:t>
            </a:r>
          </a:p>
        </c:rich>
      </c:tx>
      <c:layout>
        <c:manualLayout>
          <c:xMode val="edge"/>
          <c:yMode val="edge"/>
          <c:x val="0.35183129855715872"/>
          <c:y val="1.95758564437194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666090166142123"/>
          <c:h val="0.70528184536318095"/>
        </c:manualLayout>
      </c:layout>
      <c:lineChart>
        <c:grouping val="standard"/>
        <c:varyColors val="0"/>
        <c:ser>
          <c:idx val="0"/>
          <c:order val="0"/>
          <c:tx>
            <c:strRef>
              <c:f>収益データ!$C$3</c:f>
              <c:strCache>
                <c:ptCount val="1"/>
                <c:pt idx="0">
                  <c:v>収益</c:v>
                </c:pt>
              </c:strCache>
            </c:strRef>
          </c:tx>
          <c:trendline>
            <c:trendlineType val="exp"/>
            <c:forward val="12"/>
            <c:dispRSqr val="0"/>
            <c:dispEq val="0"/>
          </c:trendline>
          <c:cat>
            <c:numRef>
              <c:f>収益データ!$B$4:$B$39</c:f>
              <c:numCache>
                <c:formatCode>yy"年"m"月";@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収益データ!$C$4:$C$39</c:f>
              <c:numCache>
                <c:formatCode>#,##0_ 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7D-4BBF-B942-5915DAA97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63072"/>
        <c:axId val="118364416"/>
      </c:lineChart>
      <c:dateAx>
        <c:axId val="10136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期間</a:t>
                </a:r>
              </a:p>
            </c:rich>
          </c:tx>
          <c:layout>
            <c:manualLayout>
              <c:xMode val="edge"/>
              <c:yMode val="edge"/>
              <c:x val="0.46948849810390897"/>
              <c:y val="0.94453501699554976"/>
            </c:manualLayout>
          </c:layout>
          <c:overlay val="0"/>
        </c:title>
        <c:numFmt formatCode="yy&quot;年&quot;m&quot;月&quot;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/>
            </a:pPr>
            <a:endParaRPr lang="en-US"/>
          </a:p>
        </c:txPr>
        <c:crossAx val="11836441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18364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収益 (千単位)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/>
            </a:pPr>
            <a:endParaRPr lang="en-US"/>
          </a:p>
        </c:txPr>
        <c:crossAx val="10136307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ja-JP" sz="1800"/>
            </a:pPr>
            <a:r>
              <a:rPr lang="en-US" sz="1800"/>
              <a:t>収益の近似曲線:移動平均</a:t>
            </a:r>
          </a:p>
        </c:rich>
      </c:tx>
      <c:layout>
        <c:manualLayout>
          <c:xMode val="edge"/>
          <c:yMode val="edge"/>
          <c:x val="0.35200208669568478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3050570962479607"/>
          <c:w val="0.88864565790957462"/>
          <c:h val="0.70310764761219158"/>
        </c:manualLayout>
      </c:layout>
      <c:lineChart>
        <c:grouping val="standard"/>
        <c:varyColors val="0"/>
        <c:ser>
          <c:idx val="0"/>
          <c:order val="0"/>
          <c:tx>
            <c:strRef>
              <c:f>収益データ!$C$3</c:f>
              <c:strCache>
                <c:ptCount val="1"/>
                <c:pt idx="0">
                  <c:v>収益</c:v>
                </c:pt>
              </c:strCache>
            </c:strRef>
          </c:tx>
          <c:trendline>
            <c:trendlineType val="movingAvg"/>
            <c:period val="6"/>
            <c:dispRSqr val="0"/>
            <c:dispEq val="0"/>
          </c:trendline>
          <c:cat>
            <c:numRef>
              <c:f>収益データ!$B$4:$B$39</c:f>
              <c:numCache>
                <c:formatCode>yy"年"m"月";@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収益データ!$C$4:$C$39</c:f>
              <c:numCache>
                <c:formatCode>#,##0_ 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9-4612-817D-30B6842E9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55200"/>
        <c:axId val="101157120"/>
      </c:lineChart>
      <c:dateAx>
        <c:axId val="10115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期間</a:t>
                </a:r>
              </a:p>
            </c:rich>
          </c:tx>
          <c:layout>
            <c:manualLayout>
              <c:xMode val="edge"/>
              <c:yMode val="edge"/>
              <c:x val="0.47096497007913346"/>
              <c:y val="0.94670921474653902"/>
            </c:manualLayout>
          </c:layout>
          <c:overlay val="0"/>
        </c:title>
        <c:numFmt formatCode="yy&quot;年&quot;m&quot;月&quot;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/>
            </a:pPr>
            <a:endParaRPr lang="en-US"/>
          </a:p>
        </c:txPr>
        <c:crossAx val="10115712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0115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収益 (千単位)</a:t>
                </a:r>
              </a:p>
            </c:rich>
          </c:tx>
          <c:layout>
            <c:manualLayout>
              <c:xMode val="edge"/>
              <c:yMode val="edge"/>
              <c:x val="6.6876423055813664E-3"/>
              <c:y val="0.37194127852662484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/>
            </a:pPr>
            <a:endParaRPr lang="en-US"/>
          </a:p>
        </c:txPr>
        <c:crossAx val="101155200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theme="5" tint="0.39997558519241921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theme="6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theme="7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>
    <tabColor theme="8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>
    <tabColor theme="9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theme="2" tint="-0.499984740745262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グラフ 1" descr="期間に対する収益を示す収益予測の線形近似曲線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グラフ 1" descr="期間に対する収益を示す収益予測の対数近似曲線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グラフ 1" descr="期間に対する収益を示す収益予測の多項式近似曲線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グラフ 1" descr="期間に対する収益を示す収益予測のべき乗近似曲線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グラフ 1" descr="期間に対する収益を示す収益予測の指数近似曲線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グラフ 1" descr="期間に対する収益を示す収益予測の移動平均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データ" displayName="データ" ref="B3:C39" totalsRowShown="0" headerRowDxfId="1" dataDxfId="0">
  <autoFilter ref="B3:C39"/>
  <tableColumns count="2">
    <tableColumn id="1" name="期間" dataCellStyle="日付"/>
    <tableColumn id="2" name="収益" dataCellStyle="収益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このテーブルに期間と収益データを入力します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B1:C3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25"/>
  <cols>
    <col min="1" max="1" width="2.33203125" customWidth="1"/>
    <col min="2" max="2" width="17.6640625" customWidth="1"/>
    <col min="3" max="3" width="16.5546875" customWidth="1"/>
    <col min="4" max="4" width="2.77734375" customWidth="1"/>
  </cols>
  <sheetData>
    <row r="1" spans="2:3" ht="38.25" customHeight="1" x14ac:dyDescent="0.25">
      <c r="B1" s="5" t="s">
        <v>0</v>
      </c>
      <c r="C1" s="1"/>
    </row>
    <row r="2" spans="2:3" ht="30" customHeight="1" x14ac:dyDescent="0.25">
      <c r="B2" s="6" t="s">
        <v>1</v>
      </c>
      <c r="C2" s="6"/>
    </row>
    <row r="3" spans="2:3" ht="30" customHeight="1" x14ac:dyDescent="0.25">
      <c r="B3" s="2" t="s">
        <v>2</v>
      </c>
      <c r="C3" s="2" t="s">
        <v>3</v>
      </c>
    </row>
    <row r="4" spans="2:3" ht="30" customHeight="1" x14ac:dyDescent="0.25">
      <c r="B4" s="3">
        <f ca="1">DATE(YEAR(TODAY()-600),1,1)</f>
        <v>42370</v>
      </c>
      <c r="C4" s="4">
        <v>41</v>
      </c>
    </row>
    <row r="5" spans="2:3" ht="30" customHeight="1" x14ac:dyDescent="0.25">
      <c r="B5" s="3">
        <f ca="1">DATE(YEAR(TODAY()-600),2,1)</f>
        <v>42401</v>
      </c>
      <c r="C5" s="4">
        <v>40</v>
      </c>
    </row>
    <row r="6" spans="2:3" ht="30" customHeight="1" x14ac:dyDescent="0.25">
      <c r="B6" s="3">
        <f ca="1">DATE(YEAR(TODAY()-600),3,1)</f>
        <v>42430</v>
      </c>
      <c r="C6" s="4">
        <v>38</v>
      </c>
    </row>
    <row r="7" spans="2:3" ht="30" customHeight="1" x14ac:dyDescent="0.25">
      <c r="B7" s="3">
        <f ca="1">DATE(YEAR(TODAY()-600),4,1)</f>
        <v>42461</v>
      </c>
      <c r="C7" s="4">
        <v>37</v>
      </c>
    </row>
    <row r="8" spans="2:3" ht="30" customHeight="1" x14ac:dyDescent="0.25">
      <c r="B8" s="3">
        <f ca="1">DATE(YEAR(TODAY()-600),5,1)</f>
        <v>42491</v>
      </c>
      <c r="C8" s="4">
        <v>37</v>
      </c>
    </row>
    <row r="9" spans="2:3" ht="30" customHeight="1" x14ac:dyDescent="0.25">
      <c r="B9" s="3">
        <f ca="1">DATE(YEAR(TODAY()-600),6,1)</f>
        <v>42522</v>
      </c>
      <c r="C9" s="4">
        <v>36</v>
      </c>
    </row>
    <row r="10" spans="2:3" ht="30" customHeight="1" x14ac:dyDescent="0.25">
      <c r="B10" s="3">
        <f ca="1">DATE(YEAR(TODAY()-600),7,1)</f>
        <v>42552</v>
      </c>
      <c r="C10" s="4">
        <v>38</v>
      </c>
    </row>
    <row r="11" spans="2:3" ht="30" customHeight="1" x14ac:dyDescent="0.25">
      <c r="B11" s="3">
        <f ca="1">DATE(YEAR(TODAY()-600),8,1)</f>
        <v>42583</v>
      </c>
      <c r="C11" s="4">
        <v>37</v>
      </c>
    </row>
    <row r="12" spans="2:3" ht="30" customHeight="1" x14ac:dyDescent="0.25">
      <c r="B12" s="3">
        <f ca="1">DATE(YEAR(TODAY()-600),9,1)</f>
        <v>42614</v>
      </c>
      <c r="C12" s="4">
        <v>38</v>
      </c>
    </row>
    <row r="13" spans="2:3" ht="30" customHeight="1" x14ac:dyDescent="0.25">
      <c r="B13" s="3">
        <f ca="1">DATE(YEAR(TODAY()-600),10,1)</f>
        <v>42644</v>
      </c>
      <c r="C13" s="4">
        <v>44</v>
      </c>
    </row>
    <row r="14" spans="2:3" ht="30" customHeight="1" x14ac:dyDescent="0.25">
      <c r="B14" s="3">
        <f ca="1">DATE(YEAR(TODAY()-600),11,1)</f>
        <v>42675</v>
      </c>
      <c r="C14" s="4">
        <v>45</v>
      </c>
    </row>
    <row r="15" spans="2:3" ht="30" customHeight="1" x14ac:dyDescent="0.25">
      <c r="B15" s="3">
        <f ca="1">DATE(YEAR(TODAY()-600),12,1)</f>
        <v>42705</v>
      </c>
      <c r="C15" s="4">
        <v>42</v>
      </c>
    </row>
    <row r="16" spans="2:3" ht="30" customHeight="1" x14ac:dyDescent="0.25">
      <c r="B16" s="3">
        <f ca="1">DATE(YEAR(TODAY()-300),1,1)</f>
        <v>42736</v>
      </c>
      <c r="C16" s="4">
        <v>37</v>
      </c>
    </row>
    <row r="17" spans="2:3" ht="30" customHeight="1" x14ac:dyDescent="0.25">
      <c r="B17" s="3">
        <f ca="1">DATE(YEAR(TODAY()-300),2,1)</f>
        <v>42767</v>
      </c>
      <c r="C17" s="4">
        <v>39</v>
      </c>
    </row>
    <row r="18" spans="2:3" ht="30" customHeight="1" x14ac:dyDescent="0.25">
      <c r="B18" s="3">
        <f ca="1">DATE(YEAR(TODAY()-300),3,1)</f>
        <v>42795</v>
      </c>
      <c r="C18" s="4">
        <v>38</v>
      </c>
    </row>
    <row r="19" spans="2:3" ht="30" customHeight="1" x14ac:dyDescent="0.25">
      <c r="B19" s="3">
        <f ca="1">DATE(YEAR(TODAY()-300),4,1)</f>
        <v>42826</v>
      </c>
      <c r="C19" s="4">
        <v>43</v>
      </c>
    </row>
    <row r="20" spans="2:3" ht="30" customHeight="1" x14ac:dyDescent="0.25">
      <c r="B20" s="3">
        <f ca="1">DATE(YEAR(TODAY()-300),5,1)</f>
        <v>42856</v>
      </c>
      <c r="C20" s="4">
        <v>42</v>
      </c>
    </row>
    <row r="21" spans="2:3" ht="30" customHeight="1" x14ac:dyDescent="0.25">
      <c r="B21" s="3">
        <f ca="1">DATE(YEAR(TODAY()-300),6,1)</f>
        <v>42887</v>
      </c>
      <c r="C21" s="4">
        <v>39</v>
      </c>
    </row>
    <row r="22" spans="2:3" ht="30" customHeight="1" x14ac:dyDescent="0.25">
      <c r="B22" s="3">
        <f ca="1">DATE(YEAR(TODAY()-300),7,1)</f>
        <v>42917</v>
      </c>
      <c r="C22" s="4">
        <v>40</v>
      </c>
    </row>
    <row r="23" spans="2:3" ht="30" customHeight="1" x14ac:dyDescent="0.25">
      <c r="B23" s="3">
        <f ca="1">DATE(YEAR(TODAY()-300),8,1)</f>
        <v>42948</v>
      </c>
      <c r="C23" s="4">
        <v>43</v>
      </c>
    </row>
    <row r="24" spans="2:3" ht="30" customHeight="1" x14ac:dyDescent="0.25">
      <c r="B24" s="3">
        <f ca="1">DATE(YEAR(TODAY()-300),9,1)</f>
        <v>42979</v>
      </c>
      <c r="C24" s="4">
        <v>46</v>
      </c>
    </row>
    <row r="25" spans="2:3" ht="30" customHeight="1" x14ac:dyDescent="0.25">
      <c r="B25" s="3">
        <f ca="1">DATE(YEAR(TODAY()-300),10,1)</f>
        <v>43009</v>
      </c>
      <c r="C25" s="4">
        <v>48</v>
      </c>
    </row>
    <row r="26" spans="2:3" ht="30" customHeight="1" x14ac:dyDescent="0.25">
      <c r="B26" s="3">
        <f ca="1">DATE(YEAR(TODAY()-300),11,1)</f>
        <v>43040</v>
      </c>
      <c r="C26" s="4">
        <v>46</v>
      </c>
    </row>
    <row r="27" spans="2:3" ht="30" customHeight="1" x14ac:dyDescent="0.25">
      <c r="B27" s="3">
        <f t="shared" ref="B27" ca="1" si="0">DATE(YEAR(TODAY()-300),12,1)</f>
        <v>43070</v>
      </c>
      <c r="C27" s="4">
        <v>48</v>
      </c>
    </row>
    <row r="28" spans="2:3" ht="30" customHeight="1" x14ac:dyDescent="0.25">
      <c r="B28" s="3">
        <f ca="1">DATE(YEAR(TODAY()-1),1,1)</f>
        <v>43101</v>
      </c>
      <c r="C28" s="4">
        <v>41</v>
      </c>
    </row>
    <row r="29" spans="2:3" ht="30" customHeight="1" x14ac:dyDescent="0.25">
      <c r="B29" s="3">
        <f ca="1">DATE(YEAR(TODAY()-1),2,1)</f>
        <v>43132</v>
      </c>
      <c r="C29" s="4">
        <v>40</v>
      </c>
    </row>
    <row r="30" spans="2:3" ht="30" customHeight="1" x14ac:dyDescent="0.25">
      <c r="B30" s="3">
        <f ca="1">DATE(YEAR(TODAY()-1),3,1)</f>
        <v>43160</v>
      </c>
      <c r="C30" s="4">
        <v>41</v>
      </c>
    </row>
    <row r="31" spans="2:3" ht="30" customHeight="1" x14ac:dyDescent="0.25">
      <c r="B31" s="3">
        <f ca="1">DATE(YEAR(TODAY()-1),4,1)</f>
        <v>43191</v>
      </c>
      <c r="C31" s="4">
        <v>40</v>
      </c>
    </row>
    <row r="32" spans="2:3" ht="30" customHeight="1" x14ac:dyDescent="0.25">
      <c r="B32" s="3">
        <f ca="1">DATE(YEAR(TODAY()-1),5,1)</f>
        <v>43221</v>
      </c>
      <c r="C32" s="4">
        <v>43</v>
      </c>
    </row>
    <row r="33" spans="2:3" ht="30" customHeight="1" x14ac:dyDescent="0.25">
      <c r="B33" s="3">
        <f ca="1">DATE(YEAR(TODAY()-1),6,1)</f>
        <v>43252</v>
      </c>
      <c r="C33" s="4">
        <v>47</v>
      </c>
    </row>
    <row r="34" spans="2:3" ht="30" customHeight="1" x14ac:dyDescent="0.25">
      <c r="B34" s="3">
        <f ca="1">DATE(YEAR(TODAY()-1),7,1)</f>
        <v>43282</v>
      </c>
      <c r="C34" s="4">
        <v>49</v>
      </c>
    </row>
    <row r="35" spans="2:3" ht="30" customHeight="1" x14ac:dyDescent="0.25">
      <c r="B35" s="3">
        <f ca="1">DATE(YEAR(TODAY()-1),8,1)</f>
        <v>43313</v>
      </c>
      <c r="C35" s="4">
        <v>50</v>
      </c>
    </row>
    <row r="36" spans="2:3" ht="30" customHeight="1" x14ac:dyDescent="0.25">
      <c r="B36" s="3">
        <f ca="1">DATE(YEAR(TODAY()-1),9,1)</f>
        <v>43344</v>
      </c>
      <c r="C36" s="4">
        <v>52</v>
      </c>
    </row>
    <row r="37" spans="2:3" ht="30" customHeight="1" x14ac:dyDescent="0.25">
      <c r="B37" s="3">
        <f ca="1">DATE(YEAR(TODAY()-1),10,1)</f>
        <v>43374</v>
      </c>
      <c r="C37" s="4">
        <v>57</v>
      </c>
    </row>
    <row r="38" spans="2:3" ht="30" customHeight="1" x14ac:dyDescent="0.25">
      <c r="B38" s="3">
        <f ca="1">DATE(YEAR(TODAY()-1),11,1)</f>
        <v>43405</v>
      </c>
      <c r="C38" s="4">
        <v>56</v>
      </c>
    </row>
    <row r="39" spans="2:3" ht="30" customHeight="1" x14ac:dyDescent="0.25">
      <c r="B39" s="3">
        <f t="shared" ref="B39" ca="1" si="1">DATE(YEAR(TODAY()-1),12,1)</f>
        <v>43435</v>
      </c>
      <c r="C39" s="4">
        <v>62</v>
      </c>
    </row>
  </sheetData>
  <mergeCells count="1">
    <mergeCell ref="B2:C2"/>
  </mergeCells>
  <phoneticPr fontId="1" type="noConversion"/>
  <dataValidations count="5">
    <dataValidation type="decimal" allowBlank="1" showErrorMessage="1" error="(10,000,000) から 10,000,000 の間の有効な数値を入力してください。" sqref="C4:C39">
      <formula1>-10000000</formula1>
      <formula2>10000000</formula2>
    </dataValidation>
    <dataValidation allowBlank="1" showInputMessage="1" showErrorMessage="1" prompt="このブックで売り上げトレンド グラフを作成します。このワークシートのデータ テーブルに、収益の詳細を入力します。収益のグラフは他のワークシートで自動的に更新されます" sqref="A1"/>
    <dataValidation allowBlank="1" showInputMessage="1" showErrorMessage="1" prompt="このセルにはこのワークシートのタイトルが入ります。テーブルのセル B3 から順に収益の詳細を入力します" sqref="B1"/>
    <dataValidation allowBlank="1" showInputMessage="1" showErrorMessage="1" prompt="この見出しの下にあるこの列には、期間を入力します。見出しのフィルターを使用し、特定のエントリを検索します" sqref="B3"/>
    <dataValidation allowBlank="1" showInputMessage="1" showErrorMessage="1" prompt="この見出しの下にあるこの列には、収益金額を入力します" sqref="C3"/>
  </dataValidations>
  <printOptions horizontalCentered="1"/>
  <pageMargins left="0.75" right="0.75" top="1" bottom="1" header="0.5" footer="0.5"/>
  <pageSetup paperSize="9" fitToHeight="0" orientation="portrait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収益データ</vt:lpstr>
      <vt:lpstr>線形</vt:lpstr>
      <vt:lpstr>対数</vt:lpstr>
      <vt:lpstr>多項式</vt:lpstr>
      <vt:lpstr>べき乗</vt:lpstr>
      <vt:lpstr>指数</vt:lpstr>
      <vt:lpstr>移動平均</vt:lpstr>
      <vt:lpstr>収益データ!Print_Titles</vt:lpstr>
      <vt:lpstr>Revenue_Data</vt:lpstr>
      <vt:lpstr>Title1</vt:lpstr>
      <vt:lpstr>収益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2018-06-08T00:48:10Z</dcterms:created>
  <dcterms:modified xsi:type="dcterms:W3CDTF">2018-06-08T00:48:10Z</dcterms:modified>
</cp:coreProperties>
</file>