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cs-CZ\target\"/>
    </mc:Choice>
  </mc:AlternateContent>
  <xr:revisionPtr revIDLastSave="0" documentId="12_ncr:500000_{A5EC7D28-DB90-492B-89CC-BD5698FD3FE5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Sledování faktur" sheetId="1" r:id="rId1"/>
  </sheets>
  <definedNames>
    <definedName name="NadpisSloupce1">Faktury[[#Headers],[Č. faktury]]</definedName>
    <definedName name="_xlnm.Print_Titles" localSheetId="0">'Sledování faktur'!$2:$2</definedName>
  </definedNames>
  <calcPr calcId="162913"/>
</workbook>
</file>

<file path=xl/calcChain.xml><?xml version="1.0" encoding="utf-8"?>
<calcChain xmlns="http://schemas.openxmlformats.org/spreadsheetml/2006/main">
  <c r="D7" i="1" l="1"/>
  <c r="D6" i="1"/>
  <c r="C6" i="1"/>
  <c r="I8" i="1" l="1"/>
  <c r="I7" i="1"/>
  <c r="I6" i="1"/>
  <c r="G6" i="1" s="1"/>
  <c r="J6" i="1" s="1"/>
  <c r="I5" i="1"/>
  <c r="I4" i="1"/>
  <c r="I3" i="1"/>
  <c r="D3" i="1"/>
  <c r="D4" i="1"/>
  <c r="D5" i="1"/>
  <c r="D8" i="1"/>
  <c r="C8" i="1"/>
  <c r="C7" i="1"/>
  <c r="C5" i="1"/>
  <c r="C4" i="1"/>
  <c r="C3" i="1"/>
  <c r="G8" i="1" l="1"/>
  <c r="J8" i="1" s="1"/>
  <c r="G5" i="1"/>
  <c r="J5" i="1" s="1"/>
  <c r="G7" i="1"/>
  <c r="J7" i="1" s="1"/>
  <c r="G4" i="1"/>
  <c r="J4" i="1" s="1"/>
  <c r="G3" i="1"/>
  <c r="J3" i="1" s="1"/>
  <c r="F9" i="1"/>
  <c r="H9" i="1"/>
  <c r="J9" i="1" l="1"/>
</calcChain>
</file>

<file path=xl/sharedStrings.xml><?xml version="1.0" encoding="utf-8"?>
<sst xmlns="http://schemas.openxmlformats.org/spreadsheetml/2006/main" count="17" uniqueCount="15">
  <si>
    <t>Sledování faktur</t>
  </si>
  <si>
    <t>Č. faktury</t>
  </si>
  <si>
    <t>Celkem</t>
  </si>
  <si>
    <t>Datum</t>
  </si>
  <si>
    <t>Termín splatnosti</t>
  </si>
  <si>
    <t>Jméno zákazníka</t>
  </si>
  <si>
    <t>Blažková</t>
  </si>
  <si>
    <t>Contoso</t>
  </si>
  <si>
    <t>Václav Holý</t>
  </si>
  <si>
    <t>Ludmila Šmídová</t>
  </si>
  <si>
    <t xml:space="preserve">Částka </t>
  </si>
  <si>
    <t xml:space="preserve">Poplatek z prodlení </t>
  </si>
  <si>
    <t>Celkem zaplaceno</t>
  </si>
  <si>
    <t>Datum platby</t>
  </si>
  <si>
    <t>Zbývá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</si>
</sst>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8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0" fontId="2" fillId="0" borderId="0" xfId="2" applyAlignment="1"/>
    <xf numFmtId="14" fontId="0" fillId="0" borderId="0" xfId="3" applyFont="1">
      <alignment wrapText="1"/>
    </xf>
    <xf numFmtId="44" fontId="0" fillId="0" borderId="0" xfId="1" applyNumberFormat="1" applyFont="1" applyAlignment="1">
      <alignment wrapText="1"/>
    </xf>
    <xf numFmtId="44" fontId="0" fillId="0" borderId="0" xfId="1" applyNumberFormat="1" applyFont="1" applyBorder="1" applyAlignment="1">
      <alignment wrapText="1"/>
    </xf>
    <xf numFmtId="44" fontId="0" fillId="0" borderId="0" xfId="0" applyNumberFormat="1" applyFont="1">
      <alignment wrapText="1"/>
    </xf>
  </cellXfs>
  <cellStyles count="4">
    <cellStyle name="Datum" xfId="3" xr:uid="{00000000-0005-0000-0000-000001000000}"/>
    <cellStyle name="Měna" xfId="1" builtinId="4"/>
    <cellStyle name="Název" xfId="2" builtinId="15" customBuiltin="1"/>
    <cellStyle name="Normální" xfId="0" builtinId="0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Kč&quot;_-;\-* #,##0.0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ktury" displayName="Faktury" ref="B2:J9" totalsRowCount="1" headerRowDxfId="19" dataDxfId="18" totalsRowDxfId="17">
  <autoFilter ref="B2:J8" xr:uid="{00000000-0009-0000-0100-000001000000}"/>
  <sortState ref="B3:J8">
    <sortCondition ref="B2:B8"/>
  </sortState>
  <tableColumns count="9">
    <tableColumn id="1" xr3:uid="{00000000-0010-0000-0000-000001000000}" name="Č. faktury" totalsRowLabel="Celkem" dataDxfId="16" totalsRowDxfId="8"/>
    <tableColumn id="2" xr3:uid="{00000000-0010-0000-0000-000002000000}" name="Datum" dataDxfId="15" totalsRowDxfId="7"/>
    <tableColumn id="3" xr3:uid="{00000000-0010-0000-0000-000003000000}" name="Termín splatnosti" dataDxfId="14" totalsRowDxfId="6"/>
    <tableColumn id="4" xr3:uid="{00000000-0010-0000-0000-000004000000}" name="Jméno zákazníka" totalsRowDxfId="5"/>
    <tableColumn id="5" xr3:uid="{00000000-0010-0000-0000-000005000000}" name="Částka " totalsRowFunction="sum" dataDxfId="13" totalsRowDxfId="4"/>
    <tableColumn id="6" xr3:uid="{00000000-0010-0000-0000-000006000000}" name="Poplatek z prodlení " dataDxfId="12" totalsRowDxfId="3">
      <calculatedColumnFormula>IFERROR(IF(Faktury[[#This Row],[Termín splatnosti]]&gt;=Faktury[[#This Row],[Datum platby]],,5), "")</calculatedColumnFormula>
    </tableColumn>
    <tableColumn id="7" xr3:uid="{00000000-0010-0000-0000-000007000000}" name="Celkem zaplaceno" totalsRowFunction="sum" dataDxfId="11" totalsRowDxfId="2"/>
    <tableColumn id="8" xr3:uid="{00000000-0010-0000-0000-000008000000}" name="Datum platby" dataDxfId="10" totalsRowDxfId="1"/>
    <tableColumn id="9" xr3:uid="{00000000-0010-0000-0000-000009000000}" name="Zbývá" totalsRowFunction="sum" dataDxfId="9" totalsRowDxfId="0">
      <calculatedColumnFormula>IFERROR(Faktury[[#This Row],[Částka ]]-Faktury[[#This Row],[Celkem zaplaceno]]+Faktury[[#This Row],[Poplatek z prodlení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Zadejte číslo faktury, datum, termín splatnosti, jméno zákazníka, částku, zaplacenou částku a datum platby. Poplatky z prodlení a zbývající částky se počítají automatick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4" width="15.7109375" customWidth="1"/>
    <col min="5" max="5" width="48.7109375" customWidth="1"/>
    <col min="6" max="8" width="20.7109375" customWidth="1"/>
    <col min="9" max="9" width="15.7109375" customWidth="1"/>
    <col min="10" max="10" width="20.7109375" customWidth="1"/>
    <col min="11" max="11" width="2.7109375" customWidth="1"/>
  </cols>
  <sheetData>
    <row r="1" spans="2:10" ht="38.25" customHeight="1" x14ac:dyDescent="0.35">
      <c r="B1" s="3" t="s">
        <v>0</v>
      </c>
    </row>
    <row r="2" spans="2:10" ht="30" customHeight="1" x14ac:dyDescent="0.25">
      <c r="B2" s="1" t="s">
        <v>1</v>
      </c>
      <c r="C2" s="1" t="s">
        <v>3</v>
      </c>
      <c r="D2" s="1" t="s">
        <v>4</v>
      </c>
      <c r="E2" t="s">
        <v>5</v>
      </c>
      <c r="F2" t="s">
        <v>10</v>
      </c>
      <c r="G2" t="s">
        <v>11</v>
      </c>
      <c r="H2" s="1" t="s">
        <v>12</v>
      </c>
      <c r="I2" s="1" t="s">
        <v>13</v>
      </c>
      <c r="J2" s="1" t="s">
        <v>14</v>
      </c>
    </row>
    <row r="3" spans="2:10" ht="30" customHeight="1" x14ac:dyDescent="0.25">
      <c r="B3" s="1">
        <v>1001</v>
      </c>
      <c r="C3" s="4">
        <f ca="1">DATE(YEAR(TODAY()),1,15)</f>
        <v>43115</v>
      </c>
      <c r="D3" s="4">
        <f ca="1">DATE(YEAR(TODAY()),2,15)</f>
        <v>43146</v>
      </c>
      <c r="E3" t="s">
        <v>6</v>
      </c>
      <c r="F3" s="5">
        <v>403980</v>
      </c>
      <c r="G3" s="5">
        <f ca="1">IFERROR(IF(Faktury[[#This Row],[Termín splatnosti]]&gt;=Faktury[[#This Row],[Datum platby]],,5), "")</f>
        <v>0</v>
      </c>
      <c r="H3" s="5">
        <v>403980</v>
      </c>
      <c r="I3" s="4">
        <f ca="1">DATE(YEAR(TODAY()),2,1)</f>
        <v>43132</v>
      </c>
      <c r="J3" s="5">
        <f ca="1">IFERROR(Faktury[[#This Row],[Částka ]]-Faktury[[#This Row],[Celkem zaplaceno]]+Faktury[[#This Row],[Poplatek z prodlení ]], "")</f>
        <v>0</v>
      </c>
    </row>
    <row r="4" spans="2:10" ht="30" customHeight="1" x14ac:dyDescent="0.25">
      <c r="B4" s="1">
        <v>1002</v>
      </c>
      <c r="C4" s="4">
        <f ca="1">DATE(YEAR(TODAY()),2,11)</f>
        <v>43142</v>
      </c>
      <c r="D4" s="4">
        <f ca="1">DATE(YEAR(TODAY()),4,1)</f>
        <v>43191</v>
      </c>
      <c r="E4" t="s">
        <v>6</v>
      </c>
      <c r="F4" s="5">
        <v>314000</v>
      </c>
      <c r="G4" s="5">
        <f ca="1">IFERROR(IF(Faktury[[#This Row],[Termín splatnosti]]&gt;=Faktury[[#This Row],[Datum platby]],,5), "")</f>
        <v>5</v>
      </c>
      <c r="H4" s="5">
        <v>150000</v>
      </c>
      <c r="I4" s="4">
        <f ca="1">DATE(YEAR(TODAY()),4,10)</f>
        <v>43200</v>
      </c>
      <c r="J4" s="5">
        <f ca="1">IFERROR(Faktury[[#This Row],[Částka ]]-Faktury[[#This Row],[Celkem zaplaceno]]+Faktury[[#This Row],[Poplatek z prodlení ]], "")</f>
        <v>164005</v>
      </c>
    </row>
    <row r="5" spans="2:10" ht="30" customHeight="1" x14ac:dyDescent="0.25">
      <c r="B5" s="2">
        <v>1003</v>
      </c>
      <c r="C5" s="4">
        <f ca="1">DATE(YEAR(TODAY()),2,17)</f>
        <v>43148</v>
      </c>
      <c r="D5" s="4">
        <f ca="1">DATE(YEAR(TODAY()),4,15)</f>
        <v>43205</v>
      </c>
      <c r="E5" t="s">
        <v>7</v>
      </c>
      <c r="F5" s="6">
        <v>275980</v>
      </c>
      <c r="G5" s="5">
        <f ca="1">IFERROR(IF(Faktury[[#This Row],[Termín splatnosti]]&gt;=Faktury[[#This Row],[Datum platby]],,5), "")</f>
        <v>0</v>
      </c>
      <c r="H5" s="6">
        <v>110000</v>
      </c>
      <c r="I5" s="4">
        <f ca="1">DATE(YEAR(TODAY()),3,17)</f>
        <v>43176</v>
      </c>
      <c r="J5" s="5">
        <f ca="1">IFERROR(Faktury[[#This Row],[Částka ]]-Faktury[[#This Row],[Celkem zaplaceno]]+Faktury[[#This Row],[Poplatek z prodlení ]], "")</f>
        <v>165980</v>
      </c>
    </row>
    <row r="6" spans="2:10" ht="30" customHeight="1" x14ac:dyDescent="0.25">
      <c r="B6" s="2">
        <v>1004</v>
      </c>
      <c r="C6" s="4">
        <f ca="1">DATE(YEAR(TODAY()),3,8)</f>
        <v>43167</v>
      </c>
      <c r="D6" s="4">
        <f ca="1">DATE(YEAR(TODAY()),4,1)</f>
        <v>43191</v>
      </c>
      <c r="E6" t="s">
        <v>8</v>
      </c>
      <c r="F6" s="6">
        <v>2400</v>
      </c>
      <c r="G6" s="5">
        <f ca="1">IFERROR(IF(Faktury[[#This Row],[Termín splatnosti]]&gt;=Faktury[[#This Row],[Datum platby]],,5), "")</f>
        <v>5</v>
      </c>
      <c r="H6" s="6">
        <v>1500</v>
      </c>
      <c r="I6" s="4">
        <f ca="1">DATE(YEAR(TODAY()),4,16)</f>
        <v>43206</v>
      </c>
      <c r="J6" s="5">
        <f ca="1">IFERROR(Faktury[[#This Row],[Částka ]]-Faktury[[#This Row],[Celkem zaplaceno]]+Faktury[[#This Row],[Poplatek z prodlení ]], "")</f>
        <v>905</v>
      </c>
    </row>
    <row r="7" spans="2:10" ht="30" customHeight="1" x14ac:dyDescent="0.25">
      <c r="B7" s="1">
        <v>1005</v>
      </c>
      <c r="C7" s="4">
        <f ca="1">DATE(YEAR(TODAY()),3,17)</f>
        <v>43176</v>
      </c>
      <c r="D7" s="4">
        <f ca="1">DATE(YEAR(TODAY()),4,30)</f>
        <v>43220</v>
      </c>
      <c r="E7" t="s">
        <v>7</v>
      </c>
      <c r="F7" s="5">
        <v>3000</v>
      </c>
      <c r="G7" s="5">
        <f ca="1">IFERROR(IF(Faktury[[#This Row],[Termín splatnosti]]&gt;=Faktury[[#This Row],[Datum platby]],,5), "")</f>
        <v>0</v>
      </c>
      <c r="H7" s="5">
        <v>1500</v>
      </c>
      <c r="I7" s="4">
        <f ca="1">DATE(YEAR(TODAY()),4,11)</f>
        <v>43201</v>
      </c>
      <c r="J7" s="5">
        <f ca="1">IFERROR(Faktury[[#This Row],[Částka ]]-Faktury[[#This Row],[Celkem zaplaceno]]+Faktury[[#This Row],[Poplatek z prodlení ]], "")</f>
        <v>1500</v>
      </c>
    </row>
    <row r="8" spans="2:10" ht="30" customHeight="1" x14ac:dyDescent="0.25">
      <c r="B8" s="1">
        <v>1006</v>
      </c>
      <c r="C8" s="4">
        <f ca="1">DATE(YEAR(TODAY()),4,1)</f>
        <v>43191</v>
      </c>
      <c r="D8" s="4">
        <f ca="1">DATE(YEAR(TODAY()),6,1)</f>
        <v>43252</v>
      </c>
      <c r="E8" t="s">
        <v>9</v>
      </c>
      <c r="F8" s="5">
        <v>29500</v>
      </c>
      <c r="G8" s="5">
        <f ca="1">IFERROR(IF(Faktury[[#This Row],[Termín splatnosti]]&gt;=Faktury[[#This Row],[Datum platby]],,5), "")</f>
        <v>0</v>
      </c>
      <c r="H8" s="5">
        <v>24000</v>
      </c>
      <c r="I8" s="4">
        <f ca="1">DATE(YEAR(TODAY()),4,28)</f>
        <v>43218</v>
      </c>
      <c r="J8" s="5">
        <f ca="1">IFERROR(Faktury[[#This Row],[Částka ]]-Faktury[[#This Row],[Celkem zaplaceno]]+Faktury[[#This Row],[Poplatek z prodlení ]], "")</f>
        <v>5500</v>
      </c>
    </row>
    <row r="9" spans="2:10" ht="30" customHeight="1" x14ac:dyDescent="0.25">
      <c r="B9" s="1" t="s">
        <v>2</v>
      </c>
      <c r="C9" s="1"/>
      <c r="D9" s="1"/>
      <c r="E9" s="1"/>
      <c r="F9" s="7">
        <f>SUBTOTAL(109,Faktury[[Částka ]])</f>
        <v>1028860</v>
      </c>
      <c r="G9" s="1"/>
      <c r="H9" s="7">
        <f>SUBTOTAL(109,Faktury[Celkem zaplaceno])</f>
        <v>690980</v>
      </c>
      <c r="I9" s="1"/>
      <c r="J9" s="7">
        <f ca="1">SUBTOTAL(109,Faktury[Zbývá])</f>
        <v>337890</v>
      </c>
    </row>
  </sheetData>
  <conditionalFormatting sqref="G3:G8 J3:J8">
    <cfRule type="cellIs" dxfId="20" priority="2" operator="greaterThan">
      <formula>0</formula>
    </cfRule>
  </conditionalFormatting>
  <dataValidations count="11">
    <dataValidation allowBlank="1" showInputMessage="1" showErrorMessage="1" prompt="Na tomto listu můžete vytvořit sledování šablon. Podrobnosti zadávejte do tabulky Faktury." sqref="A1" xr:uid="{00000000-0002-0000-0000-000000000000}"/>
    <dataValidation allowBlank="1" showInputMessage="1" showErrorMessage="1" prompt="V této buňce je název tohoto listu." sqref="B1" xr:uid="{00000000-0002-0000-0000-000001000000}"/>
    <dataValidation allowBlank="1" showInputMessage="1" showErrorMessage="1" prompt="Do sloupce s tímto záhlavím zadejte číslo faktury. K vyhledání konkrétních položek použijte filtry v záhlaví." sqref="B2" xr:uid="{00000000-0002-0000-0000-000002000000}"/>
    <dataValidation allowBlank="1" showInputMessage="1" showErrorMessage="1" prompt="Do sloupce s tímto záhlavím zadejte datum." sqref="C2" xr:uid="{00000000-0002-0000-0000-000003000000}"/>
    <dataValidation allowBlank="1" showInputMessage="1" showErrorMessage="1" prompt="Do sloupce s tímto záhlavím zadejte termín splatnosti." sqref="D2" xr:uid="{00000000-0002-0000-0000-000004000000}"/>
    <dataValidation allowBlank="1" showInputMessage="1" showErrorMessage="1" prompt="Do sloupce s tímto záhlavím zadejte jméno zákazníka." sqref="E2" xr:uid="{00000000-0002-0000-0000-000005000000}"/>
    <dataValidation allowBlank="1" showInputMessage="1" showErrorMessage="1" prompt="Do sloupce s tímto záhlavím zadejte částku." sqref="F2" xr:uid="{00000000-0002-0000-0000-000006000000}"/>
    <dataValidation allowBlank="1" showInputMessage="1" showErrorMessage="1" prompt="Ve sloupci s tímto záhlavím se automaticky aktualizuje poplatek z prodlení." sqref="G2" xr:uid="{00000000-0002-0000-0000-000007000000}"/>
    <dataValidation allowBlank="1" showInputMessage="1" showErrorMessage="1" prompt="Do sloupce s tímto záhlavím zadejte celkovou zaplacenou částku." sqref="H2" xr:uid="{00000000-0002-0000-0000-000008000000}"/>
    <dataValidation allowBlank="1" showInputMessage="1" showErrorMessage="1" prompt="Do sloupce s tímto záhlavím zadejte datum platby." sqref="I2" xr:uid="{00000000-0002-0000-0000-000009000000}"/>
    <dataValidation allowBlank="1" showInputMessage="1" showErrorMessage="1" prompt="Ve sloupci s tímto záhlavím se automaticky aktualizují zbývající částky." sqref="J2" xr:uid="{00000000-0002-0000-0000-00000A000000}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Sledování faktur</vt:lpstr>
      <vt:lpstr>NadpisSloupce1</vt:lpstr>
      <vt:lpstr>'Sledování faktur'!Názvy_tisku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2017-03-09T05:01:45Z</dcterms:created>
  <dcterms:modified xsi:type="dcterms:W3CDTF">2018-05-28T12:09:25Z</dcterms:modified>
</cp:coreProperties>
</file>