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860" yWindow="0" windowWidth="21600" windowHeight="10575"/>
  </bookViews>
  <sheets>
    <sheet name="发票跟踪表" sheetId="1" r:id="rId1"/>
  </sheets>
  <definedNames>
    <definedName name="ColumnTitle1">发票[[#Headers],[发票编号]]</definedName>
    <definedName name="_xlnm.Print_Titles" localSheetId="0">发票跟踪表!$2:$2</definedName>
  </definedNames>
  <calcPr calcId="171027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D3" i="1"/>
  <c r="D4" i="1"/>
  <c r="D5" i="1"/>
  <c r="D6" i="1"/>
  <c r="D7" i="1"/>
  <c r="D8" i="1"/>
  <c r="I8" i="1" l="1"/>
  <c r="I7" i="1"/>
  <c r="I6" i="1"/>
  <c r="G6" i="1" s="1"/>
  <c r="J6" i="1" s="1"/>
  <c r="I5" i="1"/>
  <c r="I4" i="1"/>
  <c r="I3" i="1"/>
  <c r="G8" i="1" l="1"/>
  <c r="J8" i="1" s="1"/>
  <c r="G5" i="1"/>
  <c r="J5" i="1" s="1"/>
  <c r="G7" i="1"/>
  <c r="J7" i="1" s="1"/>
  <c r="G4" i="1"/>
  <c r="J4" i="1" s="1"/>
  <c r="G3" i="1"/>
  <c r="J3" i="1" s="1"/>
  <c r="F9" i="1"/>
  <c r="H9" i="1"/>
  <c r="J9" i="1" l="1"/>
</calcChain>
</file>

<file path=xl/sharedStrings.xml><?xml version="1.0" encoding="utf-8"?>
<sst xmlns="http://schemas.openxmlformats.org/spreadsheetml/2006/main" count="17" uniqueCount="15">
  <si>
    <t>发票跟踪表</t>
  </si>
  <si>
    <t>发票编号</t>
  </si>
  <si>
    <t>总计</t>
  </si>
  <si>
    <t>日期</t>
  </si>
  <si>
    <t>付款期限</t>
  </si>
  <si>
    <t>客户姓名</t>
  </si>
  <si>
    <t>Smith</t>
  </si>
  <si>
    <t>Contoso</t>
  </si>
  <si>
    <t>Jonathon Haas</t>
  </si>
  <si>
    <t>Stephanie Bourne</t>
  </si>
  <si>
    <t xml:space="preserve">金额 </t>
  </si>
  <si>
    <t xml:space="preserve">滞纳金 </t>
  </si>
  <si>
    <t>付款总额</t>
  </si>
  <si>
    <t>付款日期</t>
  </si>
  <si>
    <t>未付款金额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</si>
</sst>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¥&quot;* #,##0.00_ ;_ &quot;¥&quot;* \-#,##0.00_ ;_ &quot;¥&quot;* &quot;-&quot;??_ ;_ @_ "/>
  </numFmts>
  <fonts count="21">
    <font>
      <sz val="11"/>
      <color theme="1"/>
      <name val="Microsoft YaHei UI"/>
      <family val="2"/>
      <charset val="134"/>
    </font>
    <font>
      <sz val="9"/>
      <name val="Calibri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18"/>
      <color theme="4" tint="-0.2499465926084170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8"/>
      <color theme="4" tint="-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44" fontId="2" fillId="0" borderId="0" applyFont="0" applyFill="0" applyBorder="0" applyAlignment="0" applyProtection="0"/>
    <xf numFmtId="0" fontId="17" fillId="0" borderId="0" applyNumberFormat="0" applyFill="0" applyBorder="0" applyProtection="0"/>
    <xf numFmtId="14" fontId="2" fillId="0" borderId="0" applyFont="0" applyFill="0" applyBorder="0" applyAlignment="0">
      <alignment wrapTex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4" applyNumberFormat="0" applyAlignment="0" applyProtection="0"/>
    <xf numFmtId="0" fontId="16" fillId="6" borderId="5" applyNumberFormat="0" applyAlignment="0" applyProtection="0"/>
    <xf numFmtId="0" fontId="5" fillId="6" borderId="4" applyNumberFormat="0" applyAlignment="0" applyProtection="0"/>
    <xf numFmtId="0" fontId="13" fillId="0" borderId="6" applyNumberFormat="0" applyFill="0" applyAlignment="0" applyProtection="0"/>
    <xf numFmtId="0" fontId="6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>
      <alignment wrapText="1"/>
    </xf>
    <xf numFmtId="0" fontId="19" fillId="0" borderId="0" xfId="2" applyFont="1" applyAlignment="1"/>
    <xf numFmtId="0" fontId="20" fillId="0" borderId="0" xfId="0" applyFont="1">
      <alignment wrapText="1"/>
    </xf>
    <xf numFmtId="14" fontId="20" fillId="0" borderId="0" xfId="3" applyFont="1">
      <alignment wrapText="1"/>
    </xf>
    <xf numFmtId="164" fontId="20" fillId="0" borderId="0" xfId="1" applyNumberFormat="1" applyFont="1" applyAlignment="1">
      <alignment wrapText="1"/>
    </xf>
    <xf numFmtId="0" fontId="20" fillId="0" borderId="0" xfId="0" applyFont="1" applyBorder="1">
      <alignment wrapText="1"/>
    </xf>
    <xf numFmtId="164" fontId="20" fillId="0" borderId="0" xfId="1" applyNumberFormat="1" applyFont="1" applyBorder="1" applyAlignment="1">
      <alignment wrapText="1"/>
    </xf>
    <xf numFmtId="164" fontId="20" fillId="0" borderId="0" xfId="0" applyNumberFormat="1" applyFont="1">
      <alignment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1" builtinId="4" customBuiltin="1"/>
    <cellStyle name="Currency [0]" xfId="6" builtinId="7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7" builtinId="5" customBuiltin="1"/>
    <cellStyle name="Title" xfId="2" builtinId="15" customBuiltin="1"/>
    <cellStyle name="Total" xfId="23" builtinId="25" customBuiltin="1"/>
    <cellStyle name="Warning Text" xfId="20" builtinId="11" customBuiltin="1"/>
    <cellStyle name="日期" xfId="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.00_ ;_ &quot;¥&quot;* \-#,##0.00_ ;_ &quot;¥&quot;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.00_ ;_ &quot;¥&quot;* \-#,##0.00_ ;_ &quot;¥&quot;* &quot;-&quot;??_ ;_ @_ "/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.00_ ;_ &quot;¥&quot;* \-#,##0.00_ ;_ &quot;¥&quot;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.00_ ;_ &quot;¥&quot;* \-#,##0.00_ ;_ &quot;¥&quot;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.00_ ;_ &quot;¥&quot;* \-#,##0.00_ ;_ &quot;¥&quot;* &quot;-&quot;??_ ;_ @_ "/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.00_ ;_ &quot;¥&quot;* \-#,##0.00_ ;_ &quot;¥&quot;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发票" displayName="发票" ref="B2:J9" totalsRowCount="1" headerRowDxfId="20" dataDxfId="19" totalsRowDxfId="18">
  <autoFilter ref="B2:J8"/>
  <sortState ref="B3:J8">
    <sortCondition ref="B2:B8"/>
  </sortState>
  <tableColumns count="9">
    <tableColumn id="1" name="发票编号" totalsRowLabel="总计" dataDxfId="17" totalsRowDxfId="16"/>
    <tableColumn id="2" name="日期" dataDxfId="15" totalsRowDxfId="14"/>
    <tableColumn id="3" name="付款期限" dataDxfId="13" totalsRowDxfId="12"/>
    <tableColumn id="4" name="客户姓名" dataDxfId="11" totalsRowDxfId="10"/>
    <tableColumn id="5" name="金额 " totalsRowFunction="sum" dataDxfId="9" totalsRowDxfId="8"/>
    <tableColumn id="6" name="滞纳金 " dataDxfId="7" totalsRowDxfId="6">
      <calculatedColumnFormula>IFERROR(IF(发票[[#This Row],[付款期限]]&gt;=发票[[#This Row],[付款日期]],,5), "")</calculatedColumnFormula>
    </tableColumn>
    <tableColumn id="7" name="付款总额" totalsRowFunction="sum" dataDxfId="5" totalsRowDxfId="4"/>
    <tableColumn id="8" name="付款日期" dataDxfId="3" totalsRowDxfId="2"/>
    <tableColumn id="9" name="未付款金额" totalsRowFunction="sum" dataDxfId="1" totalsRowDxfId="0">
      <calculatedColumnFormula>IFERROR(发票[[#This Row],[金额 ]]-发票[[#This Row],[付款总额]]+发票[[#This Row],[滞纳金 ]], "")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输入发票编号、日期、付款期限、客户姓名、金额、付款总额以及付款日期。自动计算滞纳金和未付款金额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"/>
  <sheetViews>
    <sheetView showGridLines="0" tabSelected="1" workbookViewId="0"/>
  </sheetViews>
  <sheetFormatPr defaultRowHeight="30" customHeight="1"/>
  <cols>
    <col min="1" max="1" width="2.109375" style="2" customWidth="1"/>
    <col min="2" max="4" width="15.77734375" style="2" customWidth="1"/>
    <col min="5" max="5" width="48.77734375" style="2" customWidth="1"/>
    <col min="6" max="8" width="20.77734375" style="2" customWidth="1"/>
    <col min="9" max="9" width="15.77734375" style="2" customWidth="1"/>
    <col min="10" max="10" width="20.77734375" style="2" customWidth="1"/>
    <col min="11" max="11" width="2.77734375" style="2" customWidth="1"/>
    <col min="12" max="16384" width="8.88671875" style="2"/>
  </cols>
  <sheetData>
    <row r="1" spans="2:10" ht="38.25" customHeight="1">
      <c r="B1" s="1" t="s">
        <v>0</v>
      </c>
    </row>
    <row r="2" spans="2:10" ht="30" customHeight="1">
      <c r="B2" s="2" t="s">
        <v>1</v>
      </c>
      <c r="C2" s="2" t="s">
        <v>3</v>
      </c>
      <c r="D2" s="2" t="s">
        <v>4</v>
      </c>
      <c r="E2" s="2" t="s">
        <v>5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</row>
    <row r="3" spans="2:10" ht="30" customHeight="1">
      <c r="B3" s="2">
        <v>1001</v>
      </c>
      <c r="C3" s="3">
        <f ca="1">DATE(YEAR(TODAY()),1,15)</f>
        <v>43115</v>
      </c>
      <c r="D3" s="3">
        <f ca="1">DATE(YEAR(TODAY()),2,15)</f>
        <v>43146</v>
      </c>
      <c r="E3" s="2" t="s">
        <v>6</v>
      </c>
      <c r="F3" s="4">
        <v>201990</v>
      </c>
      <c r="G3" s="4">
        <f ca="1">IFERROR(IF(发票[[#This Row],[付款期限]]&gt;=发票[[#This Row],[付款日期]],,5), "")</f>
        <v>0</v>
      </c>
      <c r="H3" s="4">
        <v>201990</v>
      </c>
      <c r="I3" s="3">
        <f ca="1">DATE(YEAR(TODAY()),2,1)</f>
        <v>43132</v>
      </c>
      <c r="J3" s="4">
        <f ca="1">IFERROR(发票[[#This Row],[金额 ]]-发票[[#This Row],[付款总额]]+发票[[#This Row],[滞纳金 ]], "")</f>
        <v>0</v>
      </c>
    </row>
    <row r="4" spans="2:10" ht="30" customHeight="1">
      <c r="B4" s="2">
        <v>1002</v>
      </c>
      <c r="C4" s="3">
        <f ca="1">DATE(YEAR(TODAY()),2,11)</f>
        <v>43142</v>
      </c>
      <c r="D4" s="3">
        <f ca="1">DATE(YEAR(TODAY()),4,1)</f>
        <v>43191</v>
      </c>
      <c r="E4" s="2" t="s">
        <v>6</v>
      </c>
      <c r="F4" s="4">
        <v>157000</v>
      </c>
      <c r="G4" s="4">
        <f ca="1">IFERROR(IF(发票[[#This Row],[付款期限]]&gt;=发票[[#This Row],[付款日期]],,5), "")</f>
        <v>5</v>
      </c>
      <c r="H4" s="4">
        <v>75000</v>
      </c>
      <c r="I4" s="3">
        <f ca="1">DATE(YEAR(TODAY()),4,10)</f>
        <v>43200</v>
      </c>
      <c r="J4" s="4">
        <f ca="1">IFERROR(发票[[#This Row],[金额 ]]-发票[[#This Row],[付款总额]]+发票[[#This Row],[滞纳金 ]], "")</f>
        <v>82005</v>
      </c>
    </row>
    <row r="5" spans="2:10" ht="30" customHeight="1">
      <c r="B5" s="5">
        <v>1003</v>
      </c>
      <c r="C5" s="3">
        <f ca="1">DATE(YEAR(TODAY()),2,17)</f>
        <v>43148</v>
      </c>
      <c r="D5" s="3">
        <f ca="1">DATE(YEAR(TODAY()),4,15)</f>
        <v>43205</v>
      </c>
      <c r="E5" s="2" t="s">
        <v>7</v>
      </c>
      <c r="F5" s="6">
        <v>137990</v>
      </c>
      <c r="G5" s="4">
        <f ca="1">IFERROR(IF(发票[[#This Row],[付款期限]]&gt;=发票[[#This Row],[付款日期]],,5), "")</f>
        <v>0</v>
      </c>
      <c r="H5" s="6">
        <v>55000</v>
      </c>
      <c r="I5" s="3">
        <f ca="1">DATE(YEAR(TODAY()),3,17)</f>
        <v>43176</v>
      </c>
      <c r="J5" s="4">
        <f ca="1">IFERROR(发票[[#This Row],[金额 ]]-发票[[#This Row],[付款总额]]+发票[[#This Row],[滞纳金 ]], "")</f>
        <v>82990</v>
      </c>
    </row>
    <row r="6" spans="2:10" ht="30" customHeight="1">
      <c r="B6" s="5">
        <v>1004</v>
      </c>
      <c r="C6" s="3">
        <f ca="1">DATE(YEAR(TODAY()),3,8)</f>
        <v>43167</v>
      </c>
      <c r="D6" s="3">
        <f ca="1">DATE(YEAR(TODAY()),4,1)</f>
        <v>43191</v>
      </c>
      <c r="E6" s="2" t="s">
        <v>8</v>
      </c>
      <c r="F6" s="6">
        <v>1200</v>
      </c>
      <c r="G6" s="4">
        <f ca="1">IFERROR(IF(发票[[#This Row],[付款期限]]&gt;=发票[[#This Row],[付款日期]],,5), "")</f>
        <v>5</v>
      </c>
      <c r="H6" s="6">
        <v>750</v>
      </c>
      <c r="I6" s="3">
        <f ca="1">DATE(YEAR(TODAY()),4,16)</f>
        <v>43206</v>
      </c>
      <c r="J6" s="4">
        <f ca="1">IFERROR(发票[[#This Row],[金额 ]]-发票[[#This Row],[付款总额]]+发票[[#This Row],[滞纳金 ]], "")</f>
        <v>455</v>
      </c>
    </row>
    <row r="7" spans="2:10" ht="30" customHeight="1">
      <c r="B7" s="2">
        <v>1005</v>
      </c>
      <c r="C7" s="3">
        <f ca="1">DATE(YEAR(TODAY()),3,17)</f>
        <v>43176</v>
      </c>
      <c r="D7" s="3">
        <f ca="1">DATE(YEAR(TODAY()),4,30)</f>
        <v>43220</v>
      </c>
      <c r="E7" s="2" t="s">
        <v>7</v>
      </c>
      <c r="F7" s="4">
        <v>1500</v>
      </c>
      <c r="G7" s="4">
        <f ca="1">IFERROR(IF(发票[[#This Row],[付款期限]]&gt;=发票[[#This Row],[付款日期]],,5), "")</f>
        <v>0</v>
      </c>
      <c r="H7" s="4">
        <v>750</v>
      </c>
      <c r="I7" s="3">
        <f ca="1">DATE(YEAR(TODAY()),4,11)</f>
        <v>43201</v>
      </c>
      <c r="J7" s="4">
        <f ca="1">IFERROR(发票[[#This Row],[金额 ]]-发票[[#This Row],[付款总额]]+发票[[#This Row],[滞纳金 ]], "")</f>
        <v>750</v>
      </c>
    </row>
    <row r="8" spans="2:10" ht="30" customHeight="1">
      <c r="B8" s="2">
        <v>1006</v>
      </c>
      <c r="C8" s="3">
        <f ca="1">DATE(YEAR(TODAY()),4,1)</f>
        <v>43191</v>
      </c>
      <c r="D8" s="3">
        <f ca="1">DATE(YEAR(TODAY()),6,1)</f>
        <v>43252</v>
      </c>
      <c r="E8" s="2" t="s">
        <v>9</v>
      </c>
      <c r="F8" s="4">
        <v>14750</v>
      </c>
      <c r="G8" s="4">
        <f ca="1">IFERROR(IF(发票[[#This Row],[付款期限]]&gt;=发票[[#This Row],[付款日期]],,5), "")</f>
        <v>0</v>
      </c>
      <c r="H8" s="4">
        <v>12000</v>
      </c>
      <c r="I8" s="3">
        <f ca="1">DATE(YEAR(TODAY()),4,28)</f>
        <v>43218</v>
      </c>
      <c r="J8" s="4">
        <f ca="1">IFERROR(发票[[#This Row],[金额 ]]-发票[[#This Row],[付款总额]]+发票[[#This Row],[滞纳金 ]], "")</f>
        <v>2750</v>
      </c>
    </row>
    <row r="9" spans="2:10" ht="30" customHeight="1">
      <c r="B9" s="2" t="s">
        <v>2</v>
      </c>
      <c r="F9" s="7">
        <f>SUBTOTAL(109,发票[[金额 ]])</f>
        <v>514430</v>
      </c>
      <c r="H9" s="7">
        <f>SUBTOTAL(109,发票[付款总额])</f>
        <v>345490</v>
      </c>
      <c r="J9" s="7">
        <f ca="1">SUBTOTAL(109,发票[未付款金额])</f>
        <v>168950</v>
      </c>
    </row>
  </sheetData>
  <phoneticPr fontId="1" type="noConversion"/>
  <conditionalFormatting sqref="G3:G8 J3:J8">
    <cfRule type="cellIs" dxfId="21" priority="2" operator="greaterThan">
      <formula>0</formula>
    </cfRule>
  </conditionalFormatting>
  <dataValidations count="11">
    <dataValidation allowBlank="1" showInputMessage="1" showErrorMessage="1" prompt="在此工作表中创建发票跟踪表。在发票表中输入详细信息" sqref="A1"/>
    <dataValidation allowBlank="1" showInputMessage="1" showErrorMessage="1" prompt="此工作表的标题位于此单元格中" sqref="B1"/>
    <dataValidation allowBlank="1" showInputMessage="1" showErrorMessage="1" prompt="在此标题下的列中输入发票编号。使用标题筛选器查找特定条目" sqref="B2"/>
    <dataValidation allowBlank="1" showInputMessage="1" showErrorMessage="1" prompt="在此标题下的列中输入日期" sqref="C2"/>
    <dataValidation allowBlank="1" showInputMessage="1" showErrorMessage="1" prompt="在此标题下的列中输入付款期限" sqref="D2"/>
    <dataValidation allowBlank="1" showInputMessage="1" showErrorMessage="1" prompt="在此标题下的列中输入客户姓名" sqref="E2"/>
    <dataValidation allowBlank="1" showInputMessage="1" showErrorMessage="1" prompt="在此标题下的列中输入金额" sqref="F2"/>
    <dataValidation allowBlank="1" showInputMessage="1" showErrorMessage="1" prompt="此标题下的此列中的滞纳金将自动更新" sqref="G2"/>
    <dataValidation allowBlank="1" showInputMessage="1" showErrorMessage="1" prompt="在此标题下的列中输入总付款金额" sqref="H2"/>
    <dataValidation allowBlank="1" showInputMessage="1" showErrorMessage="1" prompt="在此标题下的列中输入付款日期" sqref="I2"/>
    <dataValidation allowBlank="1" showInputMessage="1" showErrorMessage="1" prompt="在此标题下的此列中自动更新未付款金额" sqref="J2"/>
  </dataValidations>
  <printOptions horizontalCentered="1"/>
  <pageMargins left="0.5" right="0.5" top="0.5" bottom="0.5" header="0.3" footer="0.3"/>
  <pageSetup paperSize="9" scale="60" fitToHeight="0" orientation="landscape" r:id="rId1"/>
  <headerFooter differentFirst="1">
    <oddFooter>Page &amp;P of &amp;N</oddFooter>
  </headerFooter>
  <ignoredErrors>
    <ignoredError sqref="C7 D5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发票跟踪表</vt:lpstr>
      <vt:lpstr>ColumnTitle1</vt:lpstr>
      <vt:lpstr>发票跟踪表!Print_Titles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2018-06-28T10:42:11Z</dcterms:created>
  <dcterms:modified xsi:type="dcterms:W3CDTF">2018-06-28T10:42:11Z</dcterms:modified>
</cp:coreProperties>
</file>