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slicers/slicer1.xml" ContentType="application/vnd.ms-excel.slicer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/>
  <bookViews>
    <workbookView xWindow="930" yWindow="0" windowWidth="28800" windowHeight="12435"/>
  </bookViews>
  <sheets>
    <sheet name="ИНВЕНТАРНЫЙ СПИСОК ОБОРУДОВАНИЯ" sheetId="1" r:id="rId1"/>
  </sheets>
  <definedNames>
    <definedName name="_xlnm.Print_Titles" localSheetId="0">'ИНВЕНТАРНЫЙ СПИСОК ОБОРУДОВАНИЯ'!$3:$4</definedName>
    <definedName name="ЗаголовокСтолбца1">Данные[[#Headers],[Инвентарный или серийный номер]]</definedName>
    <definedName name="Срез_Местонахождение">#N/A</definedName>
    <definedName name="Срез_Состояние">#N/A</definedName>
    <definedName name="Срез_Срок_службы">#N/A</definedName>
  </definedNames>
  <calcPr calcId="171027"/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2"/>
        <x14:slicerCache r:id="rId3"/>
        <x14:slicerCache r:id="rId4"/>
      </x15:slicerCaches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1" l="1"/>
  <c r="J6" i="1"/>
  <c r="J7" i="1"/>
  <c r="M8" i="1" l="1"/>
  <c r="O8" i="1" s="1"/>
  <c r="M9" i="1"/>
  <c r="O9" i="1" s="1"/>
  <c r="Q8" i="1"/>
  <c r="R8" i="1" s="1"/>
  <c r="Q9" i="1"/>
  <c r="R9" i="1" s="1"/>
  <c r="S8" i="1" l="1"/>
  <c r="S9" i="1"/>
  <c r="Q5" i="1"/>
  <c r="Q6" i="1"/>
  <c r="Q7" i="1"/>
  <c r="M5" i="1" l="1"/>
  <c r="O5" i="1" s="1"/>
  <c r="M6" i="1"/>
  <c r="O6" i="1" s="1"/>
  <c r="M7" i="1"/>
  <c r="O7" i="1" s="1"/>
  <c r="S5" i="1"/>
  <c r="S6" i="1"/>
  <c r="S7" i="1"/>
  <c r="R5" i="1" l="1"/>
  <c r="R7" i="1"/>
  <c r="R6" i="1"/>
</calcChain>
</file>

<file path=xl/sharedStrings.xml><?xml version="1.0" encoding="utf-8"?>
<sst xmlns="http://schemas.openxmlformats.org/spreadsheetml/2006/main" count="33" uniqueCount="28">
  <si>
    <t>ИНВЕНТАРНЫЙ СПИСОК ОБОРУДОВАНИЯ</t>
  </si>
  <si>
    <t>ФИЗИЧЕСКОЕ СОСТОЯНИЕ</t>
  </si>
  <si>
    <t>Инвентарный или серийный номер</t>
  </si>
  <si>
    <t>Характеристика объекта (марка и модель)</t>
  </si>
  <si>
    <t>Марка и модель</t>
  </si>
  <si>
    <t>Местонахождение</t>
  </si>
  <si>
    <t>Центральный регион</t>
  </si>
  <si>
    <t>Восточная Сибирь</t>
  </si>
  <si>
    <t>Состояние</t>
  </si>
  <si>
    <t>Хорошо</t>
  </si>
  <si>
    <t>Отлично</t>
  </si>
  <si>
    <t>Удовлетворительно</t>
  </si>
  <si>
    <t>Поставщик</t>
  </si>
  <si>
    <t>Местный</t>
  </si>
  <si>
    <t xml:space="preserve">Срок службы (осталось лет) </t>
  </si>
  <si>
    <t>ЭКОНОМИЧЕСКОЕ СОСТОЯНИЕ</t>
  </si>
  <si>
    <t>Первоначальная стоимость</t>
  </si>
  <si>
    <t>Первоначальный взнос</t>
  </si>
  <si>
    <t>Дата приобретения или аренды</t>
  </si>
  <si>
    <t>Процентная ставка</t>
  </si>
  <si>
    <t>Ежемесячный платеж</t>
  </si>
  <si>
    <t>Эксплуатационные расходы за месяц</t>
  </si>
  <si>
    <t>Предполагаемая стоимость после выплаты кредита</t>
  </si>
  <si>
    <t>Линейная амортизация за год</t>
  </si>
  <si>
    <t>Линейная амортизация за месяц</t>
  </si>
  <si>
    <t>Текущая стоимость</t>
  </si>
  <si>
    <t>Срок кредита в годах</t>
  </si>
  <si>
    <t>Общая стоимость за месяц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</si>
</sst>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#,##0.00\ &quot;₽&quot;"/>
  </numFmts>
  <fonts count="4" x14ac:knownFonts="1">
    <font>
      <sz val="11"/>
      <color theme="1"/>
      <name val="Calibri"/>
      <family val="2"/>
      <scheme val="minor"/>
    </font>
    <font>
      <sz val="24"/>
      <color theme="9" tint="-0.499984740745262"/>
      <name val="Century Gothic"/>
      <family val="2"/>
      <scheme val="major"/>
    </font>
    <font>
      <b/>
      <sz val="12"/>
      <color theme="9" tint="-0.499984740745262"/>
      <name val="Century Gothic"/>
      <family val="2"/>
      <scheme val="maj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599963377788628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theme="3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</borders>
  <cellStyleXfs count="8">
    <xf numFmtId="0" fontId="0" fillId="0" borderId="0">
      <alignment wrapText="1"/>
    </xf>
    <xf numFmtId="0" fontId="2" fillId="3" borderId="2" applyNumberFormat="0" applyProtection="0">
      <alignment horizontal="center" vertical="center"/>
    </xf>
    <xf numFmtId="0" fontId="2" fillId="4" borderId="3" applyNumberFormat="0" applyProtection="0">
      <alignment horizontal="center" vertical="center"/>
    </xf>
    <xf numFmtId="164" fontId="3" fillId="0" borderId="0" applyFont="0" applyFill="0" applyBorder="0" applyProtection="0">
      <alignment horizontal="right"/>
    </xf>
    <xf numFmtId="164" fontId="3" fillId="2" borderId="0" applyFont="0" applyBorder="0" applyProtection="0">
      <alignment horizontal="right"/>
    </xf>
    <xf numFmtId="10" fontId="3" fillId="0" borderId="0" applyFont="0" applyFill="0" applyBorder="0" applyAlignment="0" applyProtection="0"/>
    <xf numFmtId="0" fontId="1" fillId="0" borderId="1" applyNumberFormat="0" applyFill="0" applyAlignment="0" applyProtection="0"/>
    <xf numFmtId="14" fontId="3" fillId="0" borderId="0" applyFont="0" applyFill="0" applyBorder="0">
      <alignment horizontal="right"/>
    </xf>
  </cellStyleXfs>
  <cellXfs count="14">
    <xf numFmtId="0" fontId="0" fillId="0" borderId="0" xfId="0">
      <alignment wrapText="1"/>
    </xf>
    <xf numFmtId="0" fontId="0" fillId="0" borderId="0" xfId="0" applyAlignment="1">
      <alignment horizontal="left"/>
    </xf>
    <xf numFmtId="0" fontId="1" fillId="0" borderId="1" xfId="6"/>
    <xf numFmtId="0" fontId="0" fillId="0" borderId="0" xfId="0" applyFont="1" applyFill="1" applyBorder="1" applyAlignment="1">
      <alignment wrapText="1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>
      <alignment wrapText="1"/>
    </xf>
    <xf numFmtId="10" fontId="0" fillId="0" borderId="0" xfId="5" applyFont="1" applyFill="1" applyBorder="1" applyAlignment="1">
      <alignment wrapText="1"/>
    </xf>
    <xf numFmtId="165" fontId="0" fillId="0" borderId="0" xfId="3" applyNumberFormat="1" applyFont="1" applyFill="1" applyBorder="1">
      <alignment horizontal="right"/>
    </xf>
    <xf numFmtId="165" fontId="0" fillId="2" borderId="0" xfId="4" applyNumberFormat="1" applyFont="1" applyBorder="1">
      <alignment horizontal="right"/>
    </xf>
    <xf numFmtId="14" fontId="0" fillId="0" borderId="0" xfId="7" applyNumberFormat="1" applyFont="1" applyFill="1" applyBorder="1">
      <alignment horizontal="right"/>
    </xf>
    <xf numFmtId="0" fontId="1" fillId="0" borderId="1" xfId="6" applyAlignment="1">
      <alignment horizontal="center"/>
    </xf>
    <xf numFmtId="0" fontId="2" fillId="3" borderId="2" xfId="1">
      <alignment horizontal="center" vertical="center"/>
    </xf>
    <xf numFmtId="0" fontId="2" fillId="4" borderId="3" xfId="2">
      <alignment horizontal="center" vertical="center"/>
    </xf>
    <xf numFmtId="0" fontId="1" fillId="0" borderId="1" xfId="6" applyAlignment="1">
      <alignment wrapText="1"/>
    </xf>
  </cellXfs>
  <cellStyles count="8">
    <cellStyle name="Currency" xfId="3" builtinId="4" customBuiltin="1"/>
    <cellStyle name="Currency [0]" xfId="4" builtinId="7" customBuiltin="1"/>
    <cellStyle name="Heading 1" xfId="1" builtinId="16" customBuiltin="1"/>
    <cellStyle name="Heading 2" xfId="2" builtinId="17" customBuiltin="1"/>
    <cellStyle name="Normal" xfId="0" builtinId="0" customBuiltin="1"/>
    <cellStyle name="Percent" xfId="5" builtinId="5" customBuiltin="1"/>
    <cellStyle name="Title" xfId="6" builtinId="15" customBuiltin="1"/>
    <cellStyle name="Дата" xfId="7"/>
  </cellStyles>
  <dxfs count="17">
    <dxf>
      <numFmt numFmtId="165" formatCode="#,##0.00\ &quot;₽&quot;"/>
    </dxf>
    <dxf>
      <numFmt numFmtId="165" formatCode="#,##0.00\ &quot;₽&quot;"/>
    </dxf>
    <dxf>
      <numFmt numFmtId="165" formatCode="#,##0.00\ &quot;₽&quot;"/>
    </dxf>
    <dxf>
      <numFmt numFmtId="165" formatCode="#,##0.00\ &quot;₽&quot;"/>
    </dxf>
    <dxf>
      <numFmt numFmtId="165" formatCode="#,##0.00\ &quot;₽&quot;"/>
    </dxf>
    <dxf>
      <numFmt numFmtId="165" formatCode="#,##0.00\ &quot;₽&quot;"/>
    </dxf>
    <dxf>
      <numFmt numFmtId="165" formatCode="#,##0.00\ &quot;₽&quot;"/>
    </dxf>
    <dxf>
      <numFmt numFmtId="166" formatCode="dd/mm/yyyy"/>
    </dxf>
    <dxf>
      <numFmt numFmtId="165" formatCode="#,##0.00\ &quot;₽&quot;"/>
    </dxf>
    <dxf>
      <numFmt numFmtId="165" formatCode="#,##0.00\ &quot;₽&quot;"/>
    </dxf>
    <dxf>
      <fill>
        <patternFill patternType="solid">
          <fgColor theme="9" tint="0.79998168889431442"/>
          <bgColor theme="9" tint="0.79998168889431442"/>
        </patternFill>
      </fill>
    </dxf>
    <dxf>
      <fill>
        <patternFill patternType="solid">
          <fgColor theme="9" tint="0.79998168889431442"/>
          <bgColor theme="9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9"/>
        </top>
      </border>
    </dxf>
    <dxf>
      <font>
        <b/>
        <color theme="0"/>
      </font>
      <fill>
        <patternFill patternType="solid">
          <fgColor theme="9"/>
          <bgColor theme="9" tint="-0.24994659260841701"/>
        </patternFill>
      </fill>
    </dxf>
    <dxf>
      <font>
        <color theme="1"/>
      </font>
      <border>
        <left style="thin">
          <color theme="9" tint="0.39997558519241921"/>
        </left>
        <right style="thin">
          <color theme="9" tint="0.39997558519241921"/>
        </right>
        <top style="thin">
          <color theme="9" tint="0.39997558519241921"/>
        </top>
        <bottom style="thin">
          <color theme="9" tint="0.39997558519241921"/>
        </bottom>
        <horizontal style="thin">
          <color theme="9" tint="0.39997558519241921"/>
        </horizontal>
      </border>
    </dxf>
  </dxfs>
  <tableStyles count="1" defaultTableStyle="Инвентарный список оборудования" defaultPivotStyle="PivotStyleLight16">
    <tableStyle name="Инвентарный список оборудования" pivot="0" count="7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microsoft.com/office/2007/relationships/slicerCache" Target="slicerCaches/slicerCache2.xml"/><Relationship Id="rId7" Type="http://schemas.openxmlformats.org/officeDocument/2006/relationships/sharedStrings" Target="sharedStrings.xml"/><Relationship Id="rId2" Type="http://schemas.microsoft.com/office/2007/relationships/slicerCache" Target="slicerCaches/slicerCache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microsoft.com/office/2007/relationships/slicerCache" Target="slicerCaches/slicerCache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323849</xdr:colOff>
      <xdr:row>0</xdr:row>
      <xdr:rowOff>9524</xdr:rowOff>
    </xdr:from>
    <xdr:to>
      <xdr:col>8</xdr:col>
      <xdr:colOff>1152524</xdr:colOff>
      <xdr:row>1</xdr:row>
      <xdr:rowOff>161924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5" name="Местонахождение" descr="Фильтрация таблицы данных по местонахождению.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Местонахождение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695949" y="9524"/>
              <a:ext cx="3057525" cy="9144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 rtlCol="false"/>
            <a:lstStyle/>
            <a:p>
              <a:pPr rtl="false"/>
              <a:r>
                <a:rPr lang="ru" sz="1100"/>
                <a:t>Эта фигура представляет срез таблицы. Срезы таблиц поддерживаются только в Excel 2010 и более поздних версиях.
Если фигура была изменена в более ранней версии Excel или книга была сохранена в Excel 2007 или более ранней версии, использование этого среза невозможно.</a:t>
              </a:r>
            </a:p>
          </xdr:txBody>
        </xdr:sp>
      </mc:Fallback>
    </mc:AlternateContent>
    <xdr:clientData fPrintsWithSheet="0"/>
  </xdr:twoCellAnchor>
  <xdr:twoCellAnchor editAs="oneCell">
    <xdr:from>
      <xdr:col>10</xdr:col>
      <xdr:colOff>47624</xdr:colOff>
      <xdr:row>0</xdr:row>
      <xdr:rowOff>0</xdr:rowOff>
    </xdr:from>
    <xdr:to>
      <xdr:col>12</xdr:col>
      <xdr:colOff>295275</xdr:colOff>
      <xdr:row>1</xdr:row>
      <xdr:rowOff>152400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6" name="Состояние" descr="Фильтрация таблицы данных по состоянию.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Состояние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829674" y="0"/>
              <a:ext cx="2047876" cy="9144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 rtlCol="false"/>
            <a:lstStyle/>
            <a:p>
              <a:pPr rtl="false"/>
              <a:r>
                <a:rPr lang="ru" sz="1100"/>
                <a:t>Эта фигура представляет срез таблицы. Срезы таблиц поддерживаются только в Excel 2010 и более поздних версиях.
Если фигура была изменена в более ранней версии Excel или книга была сохранена в Excel 2007 или более ранней версии, использование этого среза невозможно.</a:t>
              </a:r>
            </a:p>
          </xdr:txBody>
        </xdr:sp>
      </mc:Fallback>
    </mc:AlternateContent>
    <xdr:clientData fPrintsWithSheet="0"/>
  </xdr:twoCellAnchor>
  <xdr:twoCellAnchor editAs="oneCell">
    <xdr:from>
      <xdr:col>13</xdr:col>
      <xdr:colOff>28574</xdr:colOff>
      <xdr:row>0</xdr:row>
      <xdr:rowOff>0</xdr:rowOff>
    </xdr:from>
    <xdr:to>
      <xdr:col>14</xdr:col>
      <xdr:colOff>571499</xdr:colOff>
      <xdr:row>1</xdr:row>
      <xdr:rowOff>152400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7" name="Срок службы (осталось лет) " descr="Фильтрация таблицы данных по сроку службы.">
              <a:extLst>
                <a:ext uri="{FF2B5EF4-FFF2-40B4-BE49-F238E27FC236}">
                  <a16:creationId xmlns:a16="http://schemas.microsoft.com/office/drawing/2014/main" id="{00000000-0008-0000-0000-000007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Срок службы (осталось лет) 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1325224" y="0"/>
              <a:ext cx="1933575" cy="9144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 rtlCol="false"/>
            <a:lstStyle/>
            <a:p>
              <a:pPr rtl="false"/>
              <a:r>
                <a:rPr lang="ru" sz="1100"/>
                <a:t>Эта фигура представляет срез таблицы. Срезы таблиц поддерживаются только в Excel 2010 и более поздних версиях.
Если фигура была изменена в более ранней версии Excel или книга была сохранена в Excel 2007 или более ранней версии, использование этого среза невозможно.</a:t>
              </a:r>
            </a:p>
          </xdr:txBody>
        </xdr:sp>
      </mc:Fallback>
    </mc:AlternateContent>
    <xdr:clientData fPrintsWithSheet="0"/>
  </xdr:twoCellAnchor>
</xdr:wsDr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Срез_Местонахождение" sourceName="Местонахождение">
  <extLst>
    <x:ext xmlns:x15="http://schemas.microsoft.com/office/spreadsheetml/2010/11/main" uri="{2F2917AC-EB37-4324-AD4E-5DD8C200BD13}">
      <x15:tableSlicerCache tableId="1" column="3"/>
    </x:ext>
  </extLst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Срез_Состояние" sourceName="Состояние">
  <extLst>
    <x:ext xmlns:x15="http://schemas.microsoft.com/office/spreadsheetml/2010/11/main" uri="{2F2917AC-EB37-4324-AD4E-5DD8C200BD13}">
      <x15:tableSlicerCache tableId="1" column="4"/>
    </x:ext>
  </extLst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Срез_Срок_службы" sourceName="Срок службы (осталось лет) ">
  <extLst>
    <x:ext xmlns:x15="http://schemas.microsoft.com/office/spreadsheetml/2010/11/main" uri="{2F2917AC-EB37-4324-AD4E-5DD8C200BD13}">
      <x15:tableSlicerCache tableId="1" column="6"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Местонахождение" cache="Срез_Местонахождение" caption="Местонахождение" columnCount="3" rowHeight="241300"/>
  <slicer name="Состояние" cache="Срез_Состояние" caption="Состояние" columnCount="3" rowHeight="241300"/>
  <slicer name="Срок службы (осталось лет) " cache="Срез_Срок_службы" caption="Срок службы (осталось лет) " columnCount="6" rowHeight="241300"/>
</slicers>
</file>

<file path=xl/tables/table1.xml><?xml version="1.0" encoding="utf-8"?>
<table xmlns="http://schemas.openxmlformats.org/spreadsheetml/2006/main" id="1" name="Данные" displayName="Данные" ref="B4:S9" totalsRowShown="0">
  <autoFilter ref="B4:S9"/>
  <tableColumns count="18">
    <tableColumn id="1" name="Инвентарный или серийный номер"/>
    <tableColumn id="2" name="Характеристика объекта (марка и модель)"/>
    <tableColumn id="3" name="Местонахождение"/>
    <tableColumn id="4" name="Состояние"/>
    <tableColumn id="5" name="Поставщик"/>
    <tableColumn id="6" name="Срок службы (осталось лет) "/>
    <tableColumn id="7" name="Первоначальная стоимость" dataDxfId="9"/>
    <tableColumn id="8" name="Первоначальный взнос" dataDxfId="8"/>
    <tableColumn id="9" name="Дата приобретения или аренды" dataDxfId="7"/>
    <tableColumn id="10" name="Срок кредита в годах"/>
    <tableColumn id="11" name="Процентная ставка"/>
    <tableColumn id="12" name="Ежемесячный платеж" dataDxfId="6">
      <calculatedColumnFormula>IFERROR(IF(AND(Данные[[#This Row],[Первоначальная стоимость]]&gt;0,Данные[[#This Row],[Первоначальная стоимость]]&lt;&gt;Данные[[#This Row],[Первоначальный взнос]]),-1*PMT(Данные[[#This Row],[Процентная ставка]]/12,Данные[[#This Row],[Срок кредита в годах]]*12,Данные[[#This Row],[Первоначальная стоимость]]-Данные[[#This Row],[Первоначальный взнос]]),0),0)</calculatedColumnFormula>
    </tableColumn>
    <tableColumn id="13" name="Эксплуатационные расходы за месяц" dataDxfId="5"/>
    <tableColumn id="14" name="Общая стоимость за месяц" dataDxfId="4">
      <calculatedColumnFormula>IFERROR(Данные[[#This Row],[Эксплуатационные расходы за месяц]]+Данные[[#This Row],[Ежемесячный платеж]],"")</calculatedColumnFormula>
    </tableColumn>
    <tableColumn id="15" name="Предполагаемая стоимость после выплаты кредита" dataDxfId="3"/>
    <tableColumn id="16" name="Линейная амортизация за год" dataDxfId="2">
      <calculatedColumnFormula>IFERROR(IF(Данные[[#This Row],[Первоначальная стоимость]]&gt;0,SLN(Данные[[#This Row],[Первоначальная стоимость]],Данные[[#This Row],[Предполагаемая стоимость после выплаты кредита]],Данные[[#This Row],[Срок службы (осталось лет) ]]),0),0)</calculatedColumnFormula>
    </tableColumn>
    <tableColumn id="17" name="Линейная амортизация за месяц" dataDxfId="1">
      <calculatedColumnFormula>IFERROR(Данные[[#This Row],[Линейная амортизация за год]]/12,0)</calculatedColumnFormula>
    </tableColumn>
    <tableColumn id="18" name="Текущая стоимость" dataDxfId="0">
      <calculatedColumnFormula>IFERROR(Данные[[#This Row],[Первоначальная стоимость]]-(Данные[[#This Row],[Линейная амортизация за год]]*((TODAY()-Данные[[#This Row],[Дата приобретения или аренды]])/365)),0)</calculatedColumnFormula>
    </tableColumn>
  </tableColumns>
  <tableStyleInfo name="Инвентарный список оборудования" showFirstColumn="0" showLastColumn="0" showRowStripes="1" showColumnStripes="0"/>
  <extLst>
    <ext xmlns:x14="http://schemas.microsoft.com/office/spreadsheetml/2009/9/main" uri="{504A1905-F514-4f6f-8877-14C23A59335A}">
      <x14:table altTextSummary="В этой таблице введите физическое и экономическое состояние оборудования. Ежемесячный платеж по кредиту, общая стоимость за месяц, амортизация за месяц и год, а также текущая стоимость вычисляются автоматически."/>
    </ext>
  </extLst>
</table>
</file>

<file path=xl/theme/theme1.xml><?xml version="1.0" encoding="utf-8"?>
<a:theme xmlns:a="http://schemas.openxmlformats.org/drawingml/2006/main" name="QLS">
  <a:themeElements>
    <a:clrScheme name="QLS">
      <a:dk1>
        <a:sysClr val="windowText" lastClr="000000"/>
      </a:dk1>
      <a:lt1>
        <a:sysClr val="window" lastClr="FFFFFF"/>
      </a:lt1>
      <a:dk2>
        <a:srgbClr val="134770"/>
      </a:dk2>
      <a:lt2>
        <a:srgbClr val="82FFFF"/>
      </a:lt2>
      <a:accent1>
        <a:srgbClr val="9ACD4C"/>
      </a:accent1>
      <a:accent2>
        <a:srgbClr val="FAA93A"/>
      </a:accent2>
      <a:accent3>
        <a:srgbClr val="D35940"/>
      </a:accent3>
      <a:accent4>
        <a:srgbClr val="B258D3"/>
      </a:accent4>
      <a:accent5>
        <a:srgbClr val="63A0CC"/>
      </a:accent5>
      <a:accent6>
        <a:srgbClr val="8AC4A7"/>
      </a:accent6>
      <a:hlink>
        <a:srgbClr val="B8FA56"/>
      </a:hlink>
      <a:folHlink>
        <a:srgbClr val="7AF8CC"/>
      </a:folHlink>
    </a:clrScheme>
    <a:fontScheme name="QLS">
      <a:majorFont>
        <a:latin typeface="Century Gothic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microsoft.com/office/2007/relationships/slicer" Target="../slicers/slicer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autoPageBreaks="0" fitToPage="1"/>
  </sheetPr>
  <dimension ref="B1:S9"/>
  <sheetViews>
    <sheetView showGridLines="0" tabSelected="1" workbookViewId="0"/>
  </sheetViews>
  <sheetFormatPr defaultRowHeight="30" customHeight="1" x14ac:dyDescent="0.25"/>
  <cols>
    <col min="1" max="1" width="2.7109375" customWidth="1"/>
    <col min="2" max="2" width="19.85546875" style="1" customWidth="1"/>
    <col min="3" max="3" width="23.5703125" customWidth="1"/>
    <col min="4" max="4" width="21.140625" customWidth="1"/>
    <col min="5" max="5" width="20.5703125" customWidth="1"/>
    <col min="6" max="6" width="13.7109375" customWidth="1"/>
    <col min="7" max="8" width="16.7109375" customWidth="1"/>
    <col min="9" max="9" width="17.42578125" customWidth="1"/>
    <col min="10" max="10" width="19.85546875" customWidth="1"/>
    <col min="11" max="11" width="14.140625" customWidth="1"/>
    <col min="12" max="12" width="12.85546875" customWidth="1"/>
    <col min="13" max="13" width="15.28515625" customWidth="1"/>
    <col min="14" max="14" width="20.85546875" customWidth="1"/>
    <col min="15" max="15" width="18.42578125" customWidth="1"/>
    <col min="16" max="16" width="28.42578125" customWidth="1"/>
    <col min="17" max="17" width="21.5703125" customWidth="1"/>
    <col min="18" max="18" width="23.7109375" customWidth="1"/>
    <col min="19" max="19" width="16.7109375" customWidth="1"/>
    <col min="20" max="20" width="2.7109375" customWidth="1"/>
  </cols>
  <sheetData>
    <row r="1" spans="2:19" ht="60" customHeight="1" thickBot="1" x14ac:dyDescent="0.45">
      <c r="B1" s="13" t="s">
        <v>0</v>
      </c>
      <c r="C1" s="13"/>
      <c r="D1" s="13"/>
      <c r="E1" s="13"/>
      <c r="F1" s="13"/>
      <c r="G1" s="10"/>
      <c r="H1" s="10"/>
      <c r="I1" s="10"/>
      <c r="J1" s="10"/>
      <c r="K1" s="10"/>
      <c r="L1" s="10"/>
      <c r="M1" s="10"/>
      <c r="N1" s="13"/>
      <c r="O1" s="13"/>
      <c r="P1" s="2"/>
      <c r="Q1" s="2"/>
      <c r="R1" s="2"/>
      <c r="S1" s="2"/>
    </row>
    <row r="2" spans="2:19" ht="23.1" customHeight="1" x14ac:dyDescent="0.25">
      <c r="B2"/>
    </row>
    <row r="3" spans="2:19" ht="30" customHeight="1" x14ac:dyDescent="0.25">
      <c r="B3" s="11" t="s">
        <v>1</v>
      </c>
      <c r="C3" s="11"/>
      <c r="D3" s="11"/>
      <c r="E3" s="11"/>
      <c r="F3" s="11"/>
      <c r="G3" s="11"/>
      <c r="H3" s="12" t="s">
        <v>15</v>
      </c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</row>
    <row r="4" spans="2:19" ht="30" customHeight="1" x14ac:dyDescent="0.25">
      <c r="B4" s="3" t="s">
        <v>2</v>
      </c>
      <c r="C4" s="3" t="s">
        <v>3</v>
      </c>
      <c r="D4" s="3" t="s">
        <v>5</v>
      </c>
      <c r="E4" s="3" t="s">
        <v>8</v>
      </c>
      <c r="F4" s="3" t="s">
        <v>12</v>
      </c>
      <c r="G4" s="3" t="s">
        <v>14</v>
      </c>
      <c r="H4" s="3" t="s">
        <v>16</v>
      </c>
      <c r="I4" s="3" t="s">
        <v>17</v>
      </c>
      <c r="J4" s="3" t="s">
        <v>18</v>
      </c>
      <c r="K4" s="3" t="s">
        <v>26</v>
      </c>
      <c r="L4" s="3" t="s">
        <v>19</v>
      </c>
      <c r="M4" s="3" t="s">
        <v>20</v>
      </c>
      <c r="N4" s="3" t="s">
        <v>21</v>
      </c>
      <c r="O4" s="3" t="s">
        <v>27</v>
      </c>
      <c r="P4" s="3" t="s">
        <v>22</v>
      </c>
      <c r="Q4" s="3" t="s">
        <v>23</v>
      </c>
      <c r="R4" s="3" t="s">
        <v>24</v>
      </c>
      <c r="S4" s="3" t="s">
        <v>25</v>
      </c>
    </row>
    <row r="5" spans="2:19" ht="30" customHeight="1" x14ac:dyDescent="0.25">
      <c r="B5" s="4">
        <v>123</v>
      </c>
      <c r="C5" s="3" t="s">
        <v>4</v>
      </c>
      <c r="D5" s="3" t="s">
        <v>6</v>
      </c>
      <c r="E5" s="3" t="s">
        <v>9</v>
      </c>
      <c r="F5" s="3" t="s">
        <v>13</v>
      </c>
      <c r="G5" s="5">
        <v>5</v>
      </c>
      <c r="H5" s="7">
        <v>900000</v>
      </c>
      <c r="I5" s="7">
        <v>150000</v>
      </c>
      <c r="J5" s="9">
        <f ca="1">DATE(YEAR(TODAY())-2, 1,1)</f>
        <v>42370</v>
      </c>
      <c r="K5" s="5">
        <v>4</v>
      </c>
      <c r="L5" s="6">
        <v>0.1</v>
      </c>
      <c r="M5" s="8">
        <f>IFERROR(IF(AND(Данные[[#This Row],[Первоначальная стоимость]]&gt;0,Данные[[#This Row],[Первоначальная стоимость]]&lt;&gt;Данные[[#This Row],[Первоначальный взнос]]),-1*PMT(Данные[[#This Row],[Процентная ставка]]/12,Данные[[#This Row],[Срок кредита в годах]]*12,Данные[[#This Row],[Первоначальная стоимость]]-Данные[[#This Row],[Первоначальный взнос]]),0),0)</f>
        <v>19021.937576060394</v>
      </c>
      <c r="N5" s="7">
        <v>6000</v>
      </c>
      <c r="O5" s="8">
        <f>IFERROR(Данные[[#This Row],[Эксплуатационные расходы за месяц]]+Данные[[#This Row],[Ежемесячный платеж]],"")</f>
        <v>25021.937576060394</v>
      </c>
      <c r="P5" s="7">
        <v>600000</v>
      </c>
      <c r="Q5" s="8">
        <f>IFERROR(IF(Данные[[#This Row],[Первоначальная стоимость]]&gt;0,SLN(Данные[[#This Row],[Первоначальная стоимость]],Данные[[#This Row],[Предполагаемая стоимость после выплаты кредита]],Данные[[#This Row],[Срок службы (осталось лет) ]]),0),0)</f>
        <v>60000</v>
      </c>
      <c r="R5" s="8">
        <f>IFERROR(Данные[[#This Row],[Линейная амортизация за год]]/12,0)</f>
        <v>5000</v>
      </c>
      <c r="S5" s="8">
        <f ca="1">IFERROR(Данные[[#This Row],[Первоначальная стоимость]]-(Данные[[#This Row],[Линейная амортизация за год]]*((TODAY()-Данные[[#This Row],[Дата приобретения или аренды]])/365)),0)</f>
        <v>750410.95890410955</v>
      </c>
    </row>
    <row r="6" spans="2:19" ht="30" customHeight="1" x14ac:dyDescent="0.25">
      <c r="B6" s="4">
        <v>456</v>
      </c>
      <c r="C6" s="3" t="s">
        <v>4</v>
      </c>
      <c r="D6" s="3" t="s">
        <v>6</v>
      </c>
      <c r="E6" s="3" t="s">
        <v>10</v>
      </c>
      <c r="F6" s="3" t="s">
        <v>13</v>
      </c>
      <c r="G6" s="5">
        <v>3</v>
      </c>
      <c r="H6" s="7">
        <v>150000</v>
      </c>
      <c r="I6" s="7">
        <v>150000</v>
      </c>
      <c r="J6" s="9">
        <f ca="1">DATE(YEAR(TODAY())-1, 1,1)</f>
        <v>42736</v>
      </c>
      <c r="K6" s="5"/>
      <c r="L6" s="6"/>
      <c r="M6" s="8">
        <f>IFERROR(IF(AND(Данные[[#This Row],[Первоначальная стоимость]]&gt;0,Данные[[#This Row],[Первоначальная стоимость]]&lt;&gt;Данные[[#This Row],[Первоначальный взнос]]),-1*PMT(Данные[[#This Row],[Процентная ставка]]/12,Данные[[#This Row],[Срок кредита в годах]]*12,Данные[[#This Row],[Первоначальная стоимость]]-Данные[[#This Row],[Первоначальный взнос]]),0),0)</f>
        <v>0</v>
      </c>
      <c r="N6" s="7">
        <v>600</v>
      </c>
      <c r="O6" s="8">
        <f>IFERROR(Данные[[#This Row],[Эксплуатационные расходы за месяц]]+Данные[[#This Row],[Ежемесячный платеж]],"")</f>
        <v>600</v>
      </c>
      <c r="P6" s="7"/>
      <c r="Q6" s="8">
        <f>IFERROR(IF(Данные[[#This Row],[Первоначальная стоимость]]&gt;0,SLN(Данные[[#This Row],[Первоначальная стоимость]],Данные[[#This Row],[Предполагаемая стоимость после выплаты кредита]],Данные[[#This Row],[Срок службы (осталось лет) ]]),0),0)</f>
        <v>50000</v>
      </c>
      <c r="R6" s="8">
        <f>IFERROR(Данные[[#This Row],[Линейная амортизация за год]]/12,0)</f>
        <v>4166.666666666667</v>
      </c>
      <c r="S6" s="8">
        <f ca="1">IFERROR(Данные[[#This Row],[Первоначальная стоимость]]-(Данные[[#This Row],[Линейная амортизация за год]]*((TODAY()-Данные[[#This Row],[Дата приобретения или аренды]])/365)),0)</f>
        <v>75479.452054794514</v>
      </c>
    </row>
    <row r="7" spans="2:19" ht="30" customHeight="1" x14ac:dyDescent="0.25">
      <c r="B7" s="4">
        <v>789</v>
      </c>
      <c r="C7" s="3" t="s">
        <v>4</v>
      </c>
      <c r="D7" s="3" t="s">
        <v>7</v>
      </c>
      <c r="E7" s="3" t="s">
        <v>11</v>
      </c>
      <c r="F7" s="3" t="s">
        <v>13</v>
      </c>
      <c r="G7" s="5">
        <v>6</v>
      </c>
      <c r="H7" s="7">
        <v>1500000</v>
      </c>
      <c r="I7" s="7">
        <v>600000</v>
      </c>
      <c r="J7" s="9">
        <f ca="1">TODAY()</f>
        <v>43280</v>
      </c>
      <c r="K7" s="5">
        <v>5</v>
      </c>
      <c r="L7" s="6">
        <v>0.05</v>
      </c>
      <c r="M7" s="8">
        <f>IFERROR(IF(AND(Данные[[#This Row],[Первоначальная стоимость]]&gt;0,Данные[[#This Row],[Первоначальная стоимость]]&lt;&gt;Данные[[#This Row],[Первоначальный взнос]]),-1*PMT(Данные[[#This Row],[Процентная ставка]]/12,Данные[[#This Row],[Срок кредита в годах]]*12,Данные[[#This Row],[Первоначальная стоимость]]-Данные[[#This Row],[Первоначальный взнос]]),0),0)</f>
        <v>16984.110279609842</v>
      </c>
      <c r="N7" s="7">
        <v>1200</v>
      </c>
      <c r="O7" s="8">
        <f>IFERROR(Данные[[#This Row],[Эксплуатационные расходы за месяц]]+Данные[[#This Row],[Ежемесячный платеж]],"")</f>
        <v>18184.110279609842</v>
      </c>
      <c r="P7" s="7">
        <v>45000</v>
      </c>
      <c r="Q7" s="8">
        <f>IFERROR(IF(Данные[[#This Row],[Первоначальная стоимость]]&gt;0,SLN(Данные[[#This Row],[Первоначальная стоимость]],Данные[[#This Row],[Предполагаемая стоимость после выплаты кредита]],Данные[[#This Row],[Срок службы (осталось лет) ]]),0),0)</f>
        <v>242500</v>
      </c>
      <c r="R7" s="8">
        <f>IFERROR(Данные[[#This Row],[Линейная амортизация за год]]/12,0)</f>
        <v>20208.333333333332</v>
      </c>
      <c r="S7" s="8">
        <f ca="1">IFERROR(Данные[[#This Row],[Первоначальная стоимость]]-(Данные[[#This Row],[Линейная амортизация за год]]*((TODAY()-Данные[[#This Row],[Дата приобретения или аренды]])/365)),0)</f>
        <v>1500000</v>
      </c>
    </row>
    <row r="8" spans="2:19" ht="30" customHeight="1" x14ac:dyDescent="0.25">
      <c r="B8" s="4"/>
      <c r="C8" s="3"/>
      <c r="D8" s="3"/>
      <c r="E8" s="3"/>
      <c r="F8" s="3"/>
      <c r="G8" s="5"/>
      <c r="H8" s="7"/>
      <c r="I8" s="7"/>
      <c r="J8" s="9"/>
      <c r="K8" s="5"/>
      <c r="L8" s="6"/>
      <c r="M8" s="8">
        <f>IFERROR(IF(AND(Данные[[#This Row],[Первоначальная стоимость]]&gt;0,Данные[[#This Row],[Первоначальная стоимость]]&lt;&gt;Данные[[#This Row],[Первоначальный взнос]]),-1*PMT(Данные[[#This Row],[Процентная ставка]]/12,Данные[[#This Row],[Срок кредита в годах]]*12,Данные[[#This Row],[Первоначальная стоимость]]-Данные[[#This Row],[Первоначальный взнос]]),0),0)</f>
        <v>0</v>
      </c>
      <c r="N8" s="7"/>
      <c r="O8" s="8">
        <f>IFERROR(Данные[[#This Row],[Эксплуатационные расходы за месяц]]+Данные[[#This Row],[Ежемесячный платеж]],"")</f>
        <v>0</v>
      </c>
      <c r="P8" s="7"/>
      <c r="Q8" s="8">
        <f>IFERROR(IF(Данные[[#This Row],[Первоначальная стоимость]]&gt;0,SLN(Данные[[#This Row],[Первоначальная стоимость]],Данные[[#This Row],[Предполагаемая стоимость после выплаты кредита]],Данные[[#This Row],[Срок службы (осталось лет) ]]),0),0)</f>
        <v>0</v>
      </c>
      <c r="R8" s="8">
        <f>IFERROR(Данные[[#This Row],[Линейная амортизация за год]]/12,0)</f>
        <v>0</v>
      </c>
      <c r="S8" s="8">
        <f ca="1">IFERROR(Данные[[#This Row],[Первоначальная стоимость]]-(Данные[[#This Row],[Линейная амортизация за год]]*((TODAY()-Данные[[#This Row],[Дата приобретения или аренды]])/365)),0)</f>
        <v>0</v>
      </c>
    </row>
    <row r="9" spans="2:19" ht="30" customHeight="1" x14ac:dyDescent="0.25">
      <c r="B9" s="4"/>
      <c r="C9" s="3"/>
      <c r="D9" s="3"/>
      <c r="E9" s="3"/>
      <c r="F9" s="3"/>
      <c r="G9" s="5"/>
      <c r="H9" s="7"/>
      <c r="I9" s="7"/>
      <c r="J9" s="9"/>
      <c r="K9" s="5"/>
      <c r="L9" s="6"/>
      <c r="M9" s="8">
        <f>IFERROR(IF(AND(Данные[[#This Row],[Первоначальная стоимость]]&gt;0,Данные[[#This Row],[Первоначальная стоимость]]&lt;&gt;Данные[[#This Row],[Первоначальный взнос]]),-1*PMT(Данные[[#This Row],[Процентная ставка]]/12,Данные[[#This Row],[Срок кредита в годах]]*12,Данные[[#This Row],[Первоначальная стоимость]]-Данные[[#This Row],[Первоначальный взнос]]),0),0)</f>
        <v>0</v>
      </c>
      <c r="N9" s="7"/>
      <c r="O9" s="8">
        <f>IFERROR(Данные[[#This Row],[Эксплуатационные расходы за месяц]]+Данные[[#This Row],[Ежемесячный платеж]],"")</f>
        <v>0</v>
      </c>
      <c r="P9" s="7"/>
      <c r="Q9" s="8">
        <f>IFERROR(IF(Данные[[#This Row],[Первоначальная стоимость]]&gt;0,SLN(Данные[[#This Row],[Первоначальная стоимость]],Данные[[#This Row],[Предполагаемая стоимость после выплаты кредита]],Данные[[#This Row],[Срок службы (осталось лет) ]]),0),0)</f>
        <v>0</v>
      </c>
      <c r="R9" s="8">
        <f>IFERROR(Данные[[#This Row],[Линейная амортизация за год]]/12,0)</f>
        <v>0</v>
      </c>
      <c r="S9" s="8">
        <f ca="1">IFERROR(Данные[[#This Row],[Первоначальная стоимость]]-(Данные[[#This Row],[Линейная амортизация за год]]*((TODAY()-Данные[[#This Row],[Дата приобретения или аренды]])/365)),0)</f>
        <v>0</v>
      </c>
    </row>
  </sheetData>
  <mergeCells count="6">
    <mergeCell ref="G1:J1"/>
    <mergeCell ref="K1:M1"/>
    <mergeCell ref="B3:G3"/>
    <mergeCell ref="H3:S3"/>
    <mergeCell ref="B1:F1"/>
    <mergeCell ref="N1:O1"/>
  </mergeCells>
  <dataValidations count="26">
    <dataValidation allowBlank="1" showInputMessage="1" showErrorMessage="1" prompt="Создайте инвентарный список оборудования на этом листе. Введите подробные данные об оборудовании в таблице данных, чтобы вычислить ежемесячный платеж, амортизацию и текущую стоимость. Для фильтрации данных используйте срезы в ячейках диапазона G1:N1." sqref="A1"/>
    <dataValidation allowBlank="1" showInputMessage="1" showErrorMessage="1" prompt="В этой ячейке расположен срез по местонахождению. Используйте его для фильтрации объектов по этому параметру." sqref="G1:J1"/>
    <dataValidation allowBlank="1" showInputMessage="1" showErrorMessage="1" prompt="В этой ячейке расположен срез по состоянию. Используйте его для фильтрации объектов по этому параметру." sqref="K1:M1"/>
    <dataValidation allowBlank="1" showInputMessage="1" showErrorMessage="1" prompt="В этой ячейке расположен срез по сроку службы. Используйте его для фильтрации объектов по этому параметру." sqref="N1"/>
    <dataValidation allowBlank="1" showInputMessage="1" showErrorMessage="1" prompt="В таблице ниже в столбцах B:G введите сведения о физическом состоянии оборудования." sqref="B3:G3"/>
    <dataValidation allowBlank="1" showInputMessage="1" showErrorMessage="1" prompt="В таблице ниже в столбцах H:S введите сведения об экономическом состоянии оборудования." sqref="H3:S3"/>
    <dataValidation allowBlank="1" showInputMessage="1" showErrorMessage="1" prompt="В столбце под этим заголовком введите инвентарный или серийный номер. Записи можно находить с помощью фильтров заголовка." sqref="B4"/>
    <dataValidation allowBlank="1" showInputMessage="1" showErrorMessage="1" prompt="В столбце под этим заголовком введите характеристику объекта (марку и модель)." sqref="C4"/>
    <dataValidation allowBlank="1" showInputMessage="1" showErrorMessage="1" prompt="В столбце под этим заголовком введите местонахождение." sqref="D4"/>
    <dataValidation allowBlank="1" showInputMessage="1" showErrorMessage="1" prompt="В столбце под этим заголовком введите состояние." sqref="E4"/>
    <dataValidation allowBlank="1" showInputMessage="1" showErrorMessage="1" prompt="В столбце под этим заголовком введите поставщиков." sqref="F4"/>
    <dataValidation allowBlank="1" showInputMessage="1" showErrorMessage="1" prompt="В столбце под этим заголовком введите, сколько лет осталось до окончания срока службы." sqref="G4"/>
    <dataValidation allowBlank="1" showInputMessage="1" showErrorMessage="1" prompt="В столбце под этим заголовком введите первоначальную стоимость." sqref="H4"/>
    <dataValidation allowBlank="1" showInputMessage="1" showErrorMessage="1" prompt="В столбце под этим заголовком введите сумму первоначального взноса." sqref="I4"/>
    <dataValidation allowBlank="1" showInputMessage="1" showErrorMessage="1" prompt="В столбце под этим заголовком введите дату приобретения или аренды." sqref="J4"/>
    <dataValidation allowBlank="1" showInputMessage="1" showErrorMessage="1" prompt="В столбце под этим заголовком введите срок кредита в годах." sqref="K4"/>
    <dataValidation allowBlank="1" showInputMessage="1" showErrorMessage="1" prompt="В столбце под этим заголовком введите процентную ставку." sqref="L4"/>
    <dataValidation allowBlank="1" showInputMessage="1" showErrorMessage="1" prompt="В столбце под этим заголовком ежемесячный платеж вычисляется автоматически." sqref="M4"/>
    <dataValidation allowBlank="1" showInputMessage="1" showErrorMessage="1" prompt="В столбце под этим заголовком введите эксплуатационную стоимость за месяц." sqref="N4"/>
    <dataValidation allowBlank="1" showInputMessage="1" showErrorMessage="1" prompt="В столбце под этим заголовком общая стоимость за месяц вычисляется автоматически." sqref="O4"/>
    <dataValidation allowBlank="1" showInputMessage="1" showErrorMessage="1" prompt="В столбце под этим заголовком введите предполагаемую стоимость после выплаты кредита." sqref="P4"/>
    <dataValidation allowBlank="1" showInputMessage="1" showErrorMessage="1" prompt="В столбце под этим заголовком автоматически вычисляется линейная амортизация за год." sqref="Q4"/>
    <dataValidation allowBlank="1" showInputMessage="1" showErrorMessage="1" prompt="В столбце под этим заголовком автоматически вычисляется линейная амортизация за месяц." sqref="R4"/>
    <dataValidation allowBlank="1" showInputMessage="1" showErrorMessage="1" prompt="В столбце под этим заголовком автоматически вычисляется текущая стоимость." sqref="S4"/>
    <dataValidation allowBlank="1" showInputMessage="1" showErrorMessage="1" prompt="В этой ячейке укажите заголовок листа. Справа расположены срезы по местоположению, состоянию и сроку службы." sqref="B1:F1"/>
    <dataValidation allowBlank="1" showInputMessage="1" showErrorMessage="1" prompt="В таблице данных ниже введите подробные сведения об оборудовании." sqref="B2"/>
  </dataValidations>
  <printOptions horizontalCentered="1"/>
  <pageMargins left="0.25" right="0.25" top="0.75" bottom="0.75" header="0.3" footer="0.3"/>
  <pageSetup scale="45" fitToHeight="0" orientation="landscape" r:id="rId1"/>
  <headerFooter differentFirst="1">
    <oddFooter>Page &amp;P of &amp;N</oddFooter>
  </headerFooter>
  <ignoredErrors>
    <ignoredError sqref="M6:M9 O8:O9 Q6 Q8:Q9 S8:S9" emptyCellReference="1"/>
  </ignoredErrors>
  <drawing r:id="rId2"/>
  <tableParts count="1">
    <tablePart r:id="rId3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ИНВЕНТАРНЫЙ СПИСОК ОБОРУДОВАНИЯ</vt:lpstr>
      <vt:lpstr>'ИНВЕНТАРНЫЙ СПИСОК ОБОРУДОВАНИЯ'!Print_Titles</vt:lpstr>
      <vt:lpstr>ЗаголовокСтолбца1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2018-06-29T11:46:06Z</dcterms:created>
  <dcterms:modified xsi:type="dcterms:W3CDTF">2018-06-29T11:46:06Z</dcterms:modified>
</cp:coreProperties>
</file>