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2435"/>
  </bookViews>
  <sheets>
    <sheet name="LAITTEIDEN INVENTAARIOLUETTELO" sheetId="1" r:id="rId1"/>
  </sheets>
  <definedNames>
    <definedName name="Osittaja_Jäljellä_oleva_käyttöaika">#N/A</definedName>
    <definedName name="Osittaja_Kunto">#N/A</definedName>
    <definedName name="Osittaja_Sijainti">#N/A</definedName>
    <definedName name="_xlnm.Print_Titles" localSheetId="0">'LAITTEIDEN INVENTAARIOLUETTELO'!$3:$4</definedName>
    <definedName name="Sarakeotsikko1">Tiedot[[#Headers],[Resurssi tai sarjanumero]]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M8" i="1" l="1"/>
  <c r="O8" i="1" s="1"/>
  <c r="M9" i="1"/>
  <c r="O9" i="1" s="1"/>
  <c r="Q8" i="1"/>
  <c r="R8" i="1" s="1"/>
  <c r="Q9" i="1"/>
  <c r="R9" i="1" s="1"/>
  <c r="S8" i="1" l="1"/>
  <c r="S9" i="1"/>
  <c r="Q5" i="1"/>
  <c r="Q6" i="1"/>
  <c r="Q7" i="1"/>
  <c r="M5" i="1" l="1"/>
  <c r="O5" i="1" s="1"/>
  <c r="M6" i="1"/>
  <c r="O6" i="1" s="1"/>
  <c r="M7" i="1"/>
  <c r="O7" i="1" s="1"/>
  <c r="S5" i="1"/>
  <c r="S6" i="1"/>
  <c r="S7" i="1"/>
  <c r="R5" i="1" l="1"/>
  <c r="R7" i="1"/>
  <c r="R6" i="1"/>
</calcChain>
</file>

<file path=xl/sharedStrings.xml><?xml version="1.0" encoding="utf-8"?>
<sst xmlns="http://schemas.openxmlformats.org/spreadsheetml/2006/main" count="33" uniqueCount="28">
  <si>
    <t>LAITTEIDEN INVENTAARIOLUETTELO</t>
  </si>
  <si>
    <t>KUNTO</t>
  </si>
  <si>
    <t>Resurssi tai sarjanumero</t>
  </si>
  <si>
    <t>Kohteen kuvaus (valmistaja ja malli)</t>
  </si>
  <si>
    <t>Valmistaja Malli</t>
  </si>
  <si>
    <t>Sijainti</t>
  </si>
  <si>
    <t>Pääkonttori</t>
  </si>
  <si>
    <t>Itärannikko</t>
  </si>
  <si>
    <t>Kunto</t>
  </si>
  <si>
    <t>Hyvä</t>
  </si>
  <si>
    <t>Erinomainen</t>
  </si>
  <si>
    <t>Tyydyttävä</t>
  </si>
  <si>
    <t>Toimittaja</t>
  </si>
  <si>
    <t>paikallinen</t>
  </si>
  <si>
    <t>TALOUDELLINEN TILA</t>
  </si>
  <si>
    <t>Alkuperäinen arvo</t>
  </si>
  <si>
    <t>Käsiraha</t>
  </si>
  <si>
    <t>Laina-aika vuosissa</t>
  </si>
  <si>
    <t>Lainan korko</t>
  </si>
  <si>
    <t>Kuukausimaksu</t>
  </si>
  <si>
    <t>Kuukausittaiset käyttökustannukset</t>
  </si>
  <si>
    <t>Kuukausittaiset kokonaiskustannukset</t>
  </si>
  <si>
    <t>Oletettu arvo laina-ajan lopussa</t>
  </si>
  <si>
    <t>Kuukausittainen tasapoisto</t>
  </si>
  <si>
    <t>Nykyinen arvo</t>
  </si>
  <si>
    <t xml:space="preserve">Jäljellä oleva 
käyttöaika </t>
  </si>
  <si>
    <t>Osto- tai 
vuokrauspäivä</t>
  </si>
  <si>
    <t>Vuosittainen 
tasapoisto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</si>
</sst>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€-40B]"/>
  </numFmts>
  <fonts count="4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1" xfId="6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14" fontId="0" fillId="0" borderId="0" xfId="7" applyFont="1" applyFill="1" applyBorder="1">
      <alignment horizontal="right"/>
    </xf>
    <xf numFmtId="10" fontId="0" fillId="0" borderId="0" xfId="5" applyFont="1" applyFill="1" applyBorder="1" applyAlignment="1">
      <alignment wrapText="1"/>
    </xf>
    <xf numFmtId="165" fontId="0" fillId="0" borderId="0" xfId="3" applyNumberFormat="1" applyFont="1" applyFill="1" applyBorder="1">
      <alignment horizontal="right"/>
    </xf>
    <xf numFmtId="165" fontId="0" fillId="2" borderId="0" xfId="4" applyNumberFormat="1" applyFont="1" applyBorder="1">
      <alignment horizontal="right"/>
    </xf>
    <xf numFmtId="0" fontId="1" fillId="0" borderId="1" xfId="6" applyAlignment="1">
      <alignment horizontal="center"/>
    </xf>
    <xf numFmtId="0" fontId="2" fillId="3" borderId="2" xfId="1">
      <alignment horizontal="center" vertical="center"/>
    </xf>
    <xf numFmtId="0" fontId="2" fillId="4" borderId="3" xfId="2">
      <alignment horizontal="center" vertical="center"/>
    </xf>
    <xf numFmtId="0" fontId="1" fillId="0" borderId="1" xfId="6" applyAlignment="1">
      <alignment wrapText="1"/>
    </xf>
  </cellXfs>
  <cellStyles count="8">
    <cellStyle name="Currency" xfId="3" builtinId="4" customBuiltin="1"/>
    <cellStyle name="Currency [0]" xfId="4" builtinId="7" customBuiltin="1"/>
    <cellStyle name="Heading 1" xfId="1" builtinId="16" customBuiltin="1"/>
    <cellStyle name="Heading 2" xfId="2" builtinId="17" customBuiltin="1"/>
    <cellStyle name="Normal" xfId="0" builtinId="0" customBuiltin="1"/>
    <cellStyle name="Päivämäärä" xfId="7"/>
    <cellStyle name="Percent" xfId="5" builtinId="5" customBuiltin="1"/>
    <cellStyle name="Title" xfId="6" builtinId="15" customBuiltin="1"/>
  </cellStyles>
  <dxfs count="16">
    <dxf>
      <numFmt numFmtId="165" formatCode="#,##0.00\ [$€-40B]"/>
    </dxf>
    <dxf>
      <numFmt numFmtId="165" formatCode="#,##0.00\ [$€-40B]"/>
    </dxf>
    <dxf>
      <numFmt numFmtId="165" formatCode="#,##0.00\ [$€-40B]"/>
    </dxf>
    <dxf>
      <numFmt numFmtId="165" formatCode="#,##0.00\ [$€-40B]"/>
    </dxf>
    <dxf>
      <numFmt numFmtId="165" formatCode="#,##0.00\ [$€-40B]"/>
    </dxf>
    <dxf>
      <numFmt numFmtId="165" formatCode="#,##0.00\ [$€-40B]"/>
    </dxf>
    <dxf>
      <numFmt numFmtId="165" formatCode="#,##0.00\ [$€-40B]"/>
    </dxf>
    <dxf>
      <numFmt numFmtId="165" formatCode="#,##0.00\ [$€-40B]"/>
    </dxf>
    <dxf>
      <numFmt numFmtId="165" formatCode="#,##0.00\ [$€-40B]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Laitteiden inventaarioluettelo" defaultPivotStyle="PivotStyleLight16">
    <tableStyle name="Laitteiden inventaarioluettelo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323849</xdr:colOff>
      <xdr:row>0</xdr:row>
      <xdr:rowOff>9524</xdr:rowOff>
    </xdr:from>
    <xdr:to>
      <xdr:col>8</xdr:col>
      <xdr:colOff>333374</xdr:colOff>
      <xdr:row>1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Sijainti" descr="Suodata arvotaulukko sijainnin mukaan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jaint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95949" y="9524"/>
              <a:ext cx="305752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fi" sz="1100"/>
                <a:t>Tämä muoto edustaa taulukon osittajaa. Taulukon osittajia tuetaan Excelissä ja uudemmissa.
Jos muotoa on muokattu Excelin aiemmassa versiossa tai jos työkirja on tallennettu Excel 2007:ssä tai aiemmassa versiossa, osittajaa ei voi käyttää.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1181098</xdr:colOff>
      <xdr:row>0</xdr:row>
      <xdr:rowOff>0</xdr:rowOff>
    </xdr:from>
    <xdr:to>
      <xdr:col>11</xdr:col>
      <xdr:colOff>1304925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Kunto" descr="Suodata arvotaulukko kunnon mukaan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un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982573" y="0"/>
              <a:ext cx="3171827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taulukon osittajaa. Taulukon osittajia voi käyttää Excel -ohjelmassa ja sitä uudemmissa versioissa.
Jos muotoa on muokattu aiemmassa Excel-versiossa tai jos työkirja on tallennettu Excel 2007:n tai aiemman version muodossa, osittajaa ei voi käyttää.</a:t>
              </a:r>
            </a:p>
          </xdr:txBody>
        </xdr:sp>
      </mc:Fallback>
    </mc:AlternateContent>
    <xdr:clientData fPrintsWithSheet="0"/>
  </xdr:twoCellAnchor>
  <xdr:twoCellAnchor editAs="oneCell">
    <xdr:from>
      <xdr:col>13</xdr:col>
      <xdr:colOff>28574</xdr:colOff>
      <xdr:row>0</xdr:row>
      <xdr:rowOff>0</xdr:rowOff>
    </xdr:from>
    <xdr:to>
      <xdr:col>15</xdr:col>
      <xdr:colOff>390525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Jäljellä oleva käyttöaika " descr="Suodata arvotaulukko jäljellä olevan käyttöajan mukaan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äljellä oleva käyttöaika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25224" y="0"/>
              <a:ext cx="193357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fi" sz="1100"/>
                <a:t>Tämä muoto edustaa taulukon osittajaa. Taulukon osittajia tuetaan Excelissä ja uudemmissa.
Jos muotoa on muokattu Excelin aiemmassa versiossa tai jos työkirja on tallennettu Excel 2007:ssä tai aiemmassa versiossa, osittajaa ei voi käyttää.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sittaja_Sijainti" sourceName="Sijainti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sittaja_Kunto" sourceName="Kunto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sittaja_Jäljellä_oleva_käyttöaika" sourceName="Jäljellä oleva _x000a_käyttöaika 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ijainti" cache="Osittaja_Sijainti" caption="Sijainti" columnCount="3" rowHeight="241300"/>
  <slicer name="Kunto" cache="Osittaja_Kunto" caption="Kunto" columnCount="3" rowHeight="241300"/>
  <slicer name="Jäljellä oleva käyttöaika " cache="Osittaja_Jäljellä_oleva_käyttöaika" caption="Jäljellä oleva _x000a_käyttöaika " columnCount="6" rowHeight="241300"/>
</slicers>
</file>

<file path=xl/tables/table1.xml><?xml version="1.0" encoding="utf-8"?>
<table xmlns="http://schemas.openxmlformats.org/spreadsheetml/2006/main" id="1" name="Tiedot" displayName="Tiedot" ref="B4:S9" totalsRowShown="0">
  <autoFilter ref="B4:S9"/>
  <tableColumns count="18">
    <tableColumn id="1" name="Resurssi tai sarjanumero"/>
    <tableColumn id="2" name="Kohteen kuvaus (valmistaja ja malli)"/>
    <tableColumn id="3" name="Sijainti"/>
    <tableColumn id="4" name="Kunto"/>
    <tableColumn id="5" name="Toimittaja"/>
    <tableColumn id="6" name="Jäljellä oleva _x000a_käyttöaika "/>
    <tableColumn id="7" name="Alkuperäinen arvo" dataDxfId="8"/>
    <tableColumn id="8" name="Käsiraha" dataDxfId="7"/>
    <tableColumn id="9" name="Osto- tai _x000a_vuokrauspäivä"/>
    <tableColumn id="10" name="Laina-aika vuosissa"/>
    <tableColumn id="11" name="Lainan korko"/>
    <tableColumn id="12" name="Kuukausimaksu" dataDxfId="6">
      <calculatedColumnFormula>IFERROR(IF(AND(Tiedot[[#This Row],[Alkuperäinen arvo]]&gt;0,Tiedot[[#This Row],[Alkuperäinen arvo]]&lt;&gt;Tiedot[[#This Row],[Käsiraha]]),-1*PMT(Tiedot[[#This Row],[Lainan korko]]/12,Tiedot[[#This Row],[Laina-aika vuosissa]]*12,Tiedot[[#This Row],[Alkuperäinen arvo]]-Tiedot[[#This Row],[Käsiraha]]),0),0)</calculatedColumnFormula>
    </tableColumn>
    <tableColumn id="13" name="Kuukausittaiset käyttökustannukset" dataDxfId="5"/>
    <tableColumn id="14" name="Kuukausittaiset kokonaiskustannukset" dataDxfId="4">
      <calculatedColumnFormula>IFERROR(Tiedot[[#This Row],[Kuukausittaiset käyttökustannukset]]+Tiedot[[#This Row],[Kuukausimaksu]],"")</calculatedColumnFormula>
    </tableColumn>
    <tableColumn id="15" name="Oletettu arvo laina-ajan lopussa" dataDxfId="3"/>
    <tableColumn id="16" name="Vuosittainen _x000a_tasapoisto" dataDxfId="2">
      <calculatedColumnFormula>IFERROR(IF(Tiedot[[#This Row],[Alkuperäinen arvo]]&gt;0,SLN(Tiedot[[#This Row],[Alkuperäinen arvo]],Tiedot[[#This Row],[Oletettu arvo laina-ajan lopussa]],Tiedot[[#This Row],[Jäljellä oleva 
käyttöaika ]]),0),0)</calculatedColumnFormula>
    </tableColumn>
    <tableColumn id="17" name="Kuukausittainen tasapoisto" dataDxfId="1">
      <calculatedColumnFormula>IFERROR(Tiedot[[#This Row],[Vuosittainen 
tasapoisto]]/12,0)</calculatedColumnFormula>
    </tableColumn>
    <tableColumn id="18" name="Nykyinen arvo" dataDxfId="0">
      <calculatedColumnFormula>IFERROR(Tiedot[[#This Row],[Alkuperäinen arvo]]-(Tiedot[[#This Row],[Vuosittainen 
tasapoisto]]*((TODAY()-Tiedot[[#This Row],[Osto- tai 
vuokrauspäivä]])/365)),0)</calculatedColumnFormula>
    </tableColumn>
  </tableColumns>
  <tableStyleInfo name="Laitteiden inventaarioluettelo" showFirstColumn="0" showLastColumn="0" showRowStripes="1" showColumnStripes="0"/>
  <extLst>
    <ext xmlns:x14="http://schemas.microsoft.com/office/spreadsheetml/2009/9/main" uri="{504A1905-F514-4f6f-8877-14C23A59335A}">
      <x14:table altTextSummary="Kirjoita laitteen kunto ja taloudellinen tila tähän taulukkoon. Kuukausimaksu, kuukausittaiset kokonaiskustannukset, vuosittainen ja kuukausittainen poisto ja nykyinen arvo lasketaan automaattisesti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S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28515625" style="1" customWidth="1"/>
    <col min="3" max="19" width="22.85546875" customWidth="1"/>
    <col min="20" max="20" width="2.7109375" customWidth="1"/>
  </cols>
  <sheetData>
    <row r="1" spans="2:19" ht="60" customHeight="1" thickBot="1" x14ac:dyDescent="0.45">
      <c r="B1" s="13" t="s">
        <v>0</v>
      </c>
      <c r="C1" s="13"/>
      <c r="D1" s="13"/>
      <c r="E1" s="13"/>
      <c r="F1" s="13"/>
      <c r="G1" s="10"/>
      <c r="H1" s="10"/>
      <c r="I1" s="10"/>
      <c r="J1" s="10"/>
      <c r="K1" s="10"/>
      <c r="L1" s="10"/>
      <c r="M1" s="10"/>
      <c r="N1" s="13"/>
      <c r="O1" s="13"/>
      <c r="P1" s="2"/>
      <c r="Q1" s="2"/>
      <c r="R1" s="2"/>
      <c r="S1" s="2"/>
    </row>
    <row r="2" spans="2:19" ht="23.1" customHeight="1" x14ac:dyDescent="0.25">
      <c r="B2"/>
    </row>
    <row r="3" spans="2:19" ht="30" customHeight="1" x14ac:dyDescent="0.25">
      <c r="B3" s="11" t="s">
        <v>1</v>
      </c>
      <c r="C3" s="11"/>
      <c r="D3" s="11"/>
      <c r="E3" s="11"/>
      <c r="F3" s="11"/>
      <c r="G3" s="11"/>
      <c r="H3" s="12" t="s">
        <v>14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ht="30" customHeight="1" x14ac:dyDescent="0.25">
      <c r="B4" s="3" t="s">
        <v>2</v>
      </c>
      <c r="C4" s="3" t="s">
        <v>3</v>
      </c>
      <c r="D4" s="3" t="s">
        <v>5</v>
      </c>
      <c r="E4" s="3" t="s">
        <v>8</v>
      </c>
      <c r="F4" s="3" t="s">
        <v>12</v>
      </c>
      <c r="G4" s="3" t="s">
        <v>25</v>
      </c>
      <c r="H4" s="3" t="s">
        <v>15</v>
      </c>
      <c r="I4" s="3" t="s">
        <v>16</v>
      </c>
      <c r="J4" s="3" t="s">
        <v>26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27</v>
      </c>
      <c r="R4" s="3" t="s">
        <v>23</v>
      </c>
      <c r="S4" s="3" t="s">
        <v>24</v>
      </c>
    </row>
    <row r="5" spans="2:19" ht="30" customHeight="1" x14ac:dyDescent="0.25">
      <c r="B5" s="4">
        <v>123</v>
      </c>
      <c r="C5" s="3" t="s">
        <v>4</v>
      </c>
      <c r="D5" s="3" t="s">
        <v>6</v>
      </c>
      <c r="E5" s="3" t="s">
        <v>9</v>
      </c>
      <c r="F5" s="3" t="s">
        <v>13</v>
      </c>
      <c r="G5" s="5">
        <v>5</v>
      </c>
      <c r="H5" s="8">
        <v>30000</v>
      </c>
      <c r="I5" s="8">
        <v>5000</v>
      </c>
      <c r="J5" s="6">
        <f ca="1">DATE(YEAR(TODAY())-2, 1,1)</f>
        <v>42370</v>
      </c>
      <c r="K5" s="5">
        <v>4</v>
      </c>
      <c r="L5" s="7">
        <v>0.1</v>
      </c>
      <c r="M5" s="9">
        <f>IFERROR(IF(AND(Tiedot[[#This Row],[Alkuperäinen arvo]]&gt;0,Tiedot[[#This Row],[Alkuperäinen arvo]]&lt;&gt;Tiedot[[#This Row],[Käsiraha]]),-1*PMT(Tiedot[[#This Row],[Lainan korko]]/12,Tiedot[[#This Row],[Laina-aika vuosissa]]*12,Tiedot[[#This Row],[Alkuperäinen arvo]]-Tiedot[[#This Row],[Käsiraha]]),0),0)</f>
        <v>634.06458586867973</v>
      </c>
      <c r="N5" s="8">
        <v>200</v>
      </c>
      <c r="O5" s="9">
        <f>IFERROR(Tiedot[[#This Row],[Kuukausittaiset käyttökustannukset]]+Tiedot[[#This Row],[Kuukausimaksu]],"")</f>
        <v>834.06458586867973</v>
      </c>
      <c r="P5" s="8">
        <v>20000</v>
      </c>
      <c r="Q5" s="9">
        <f>IFERROR(IF(Tiedot[[#This Row],[Alkuperäinen arvo]]&gt;0,SLN(Tiedot[[#This Row],[Alkuperäinen arvo]],Tiedot[[#This Row],[Oletettu arvo laina-ajan lopussa]],Tiedot[[#This Row],[Jäljellä oleva 
käyttöaika ]]),0),0)</f>
        <v>2000</v>
      </c>
      <c r="R5" s="9">
        <f>IFERROR(Tiedot[[#This Row],[Vuosittainen 
tasapoisto]]/12,0)</f>
        <v>166.66666666666666</v>
      </c>
      <c r="S5" s="9">
        <f ca="1">IFERROR(Tiedot[[#This Row],[Alkuperäinen arvo]]-(Tiedot[[#This Row],[Vuosittainen 
tasapoisto]]*((TODAY()-Tiedot[[#This Row],[Osto- tai 
vuokrauspäivä]])/365)),0)</f>
        <v>25013.698630136987</v>
      </c>
    </row>
    <row r="6" spans="2:19" ht="30" customHeight="1" x14ac:dyDescent="0.25">
      <c r="B6" s="4">
        <v>456</v>
      </c>
      <c r="C6" s="3" t="s">
        <v>4</v>
      </c>
      <c r="D6" s="3" t="s">
        <v>6</v>
      </c>
      <c r="E6" s="3" t="s">
        <v>10</v>
      </c>
      <c r="F6" s="3" t="s">
        <v>13</v>
      </c>
      <c r="G6" s="5">
        <v>3</v>
      </c>
      <c r="H6" s="8">
        <v>5000</v>
      </c>
      <c r="I6" s="8">
        <v>5000</v>
      </c>
      <c r="J6" s="6">
        <f ca="1">DATE(YEAR(TODAY())-1, 1,1)</f>
        <v>42736</v>
      </c>
      <c r="K6" s="5"/>
      <c r="L6" s="7"/>
      <c r="M6" s="9">
        <f>IFERROR(IF(AND(Tiedot[[#This Row],[Alkuperäinen arvo]]&gt;0,Tiedot[[#This Row],[Alkuperäinen arvo]]&lt;&gt;Tiedot[[#This Row],[Käsiraha]]),-1*PMT(Tiedot[[#This Row],[Lainan korko]]/12,Tiedot[[#This Row],[Laina-aika vuosissa]]*12,Tiedot[[#This Row],[Alkuperäinen arvo]]-Tiedot[[#This Row],[Käsiraha]]),0),0)</f>
        <v>0</v>
      </c>
      <c r="N6" s="8">
        <v>20</v>
      </c>
      <c r="O6" s="9">
        <f>IFERROR(Tiedot[[#This Row],[Kuukausittaiset käyttökustannukset]]+Tiedot[[#This Row],[Kuukausimaksu]],"")</f>
        <v>20</v>
      </c>
      <c r="P6" s="8"/>
      <c r="Q6" s="9">
        <f>IFERROR(IF(Tiedot[[#This Row],[Alkuperäinen arvo]]&gt;0,SLN(Tiedot[[#This Row],[Alkuperäinen arvo]],Tiedot[[#This Row],[Oletettu arvo laina-ajan lopussa]],Tiedot[[#This Row],[Jäljellä oleva 
käyttöaika ]]),0),0)</f>
        <v>1666.6666666666667</v>
      </c>
      <c r="R6" s="9">
        <f>IFERROR(Tiedot[[#This Row],[Vuosittainen 
tasapoisto]]/12,0)</f>
        <v>138.88888888888889</v>
      </c>
      <c r="S6" s="9">
        <f ca="1">IFERROR(Tiedot[[#This Row],[Alkuperäinen arvo]]-(Tiedot[[#This Row],[Vuosittainen 
tasapoisto]]*((TODAY()-Tiedot[[#This Row],[Osto- tai 
vuokrauspäivä]])/365)),0)</f>
        <v>2515.9817351598172</v>
      </c>
    </row>
    <row r="7" spans="2:19" ht="30" customHeight="1" x14ac:dyDescent="0.25">
      <c r="B7" s="4">
        <v>789</v>
      </c>
      <c r="C7" s="3" t="s">
        <v>4</v>
      </c>
      <c r="D7" s="3" t="s">
        <v>7</v>
      </c>
      <c r="E7" s="3" t="s">
        <v>11</v>
      </c>
      <c r="F7" s="3" t="s">
        <v>13</v>
      </c>
      <c r="G7" s="5">
        <v>6</v>
      </c>
      <c r="H7" s="8">
        <v>50000</v>
      </c>
      <c r="I7" s="8">
        <v>20000</v>
      </c>
      <c r="J7" s="6">
        <f ca="1">TODAY()</f>
        <v>43280</v>
      </c>
      <c r="K7" s="5">
        <v>5</v>
      </c>
      <c r="L7" s="7">
        <v>0.05</v>
      </c>
      <c r="M7" s="9">
        <f>IFERROR(IF(AND(Tiedot[[#This Row],[Alkuperäinen arvo]]&gt;0,Tiedot[[#This Row],[Alkuperäinen arvo]]&lt;&gt;Tiedot[[#This Row],[Käsiraha]]),-1*PMT(Tiedot[[#This Row],[Lainan korko]]/12,Tiedot[[#This Row],[Laina-aika vuosissa]]*12,Tiedot[[#This Row],[Alkuperäinen arvo]]-Tiedot[[#This Row],[Käsiraha]]),0),0)</f>
        <v>566.13700932032805</v>
      </c>
      <c r="N7" s="8">
        <v>40</v>
      </c>
      <c r="O7" s="9">
        <f>IFERROR(Tiedot[[#This Row],[Kuukausittaiset käyttökustannukset]]+Tiedot[[#This Row],[Kuukausimaksu]],"")</f>
        <v>606.13700932032805</v>
      </c>
      <c r="P7" s="8">
        <v>1500</v>
      </c>
      <c r="Q7" s="9">
        <f>IFERROR(IF(Tiedot[[#This Row],[Alkuperäinen arvo]]&gt;0,SLN(Tiedot[[#This Row],[Alkuperäinen arvo]],Tiedot[[#This Row],[Oletettu arvo laina-ajan lopussa]],Tiedot[[#This Row],[Jäljellä oleva 
käyttöaika ]]),0),0)</f>
        <v>8083.333333333333</v>
      </c>
      <c r="R7" s="9">
        <f>IFERROR(Tiedot[[#This Row],[Vuosittainen 
tasapoisto]]/12,0)</f>
        <v>673.61111111111109</v>
      </c>
      <c r="S7" s="9">
        <f ca="1">IFERROR(Tiedot[[#This Row],[Alkuperäinen arvo]]-(Tiedot[[#This Row],[Vuosittainen 
tasapoisto]]*((TODAY()-Tiedot[[#This Row],[Osto- tai 
vuokrauspäivä]])/365)),0)</f>
        <v>50000</v>
      </c>
    </row>
    <row r="8" spans="2:19" ht="30" customHeight="1" x14ac:dyDescent="0.25">
      <c r="B8" s="4"/>
      <c r="C8" s="3"/>
      <c r="D8" s="3"/>
      <c r="E8" s="3"/>
      <c r="F8" s="3"/>
      <c r="G8" s="5"/>
      <c r="H8" s="8"/>
      <c r="I8" s="8"/>
      <c r="J8" s="6"/>
      <c r="K8" s="5"/>
      <c r="L8" s="7"/>
      <c r="M8" s="9">
        <f>IFERROR(IF(AND(Tiedot[[#This Row],[Alkuperäinen arvo]]&gt;0,Tiedot[[#This Row],[Alkuperäinen arvo]]&lt;&gt;Tiedot[[#This Row],[Käsiraha]]),-1*PMT(Tiedot[[#This Row],[Lainan korko]]/12,Tiedot[[#This Row],[Laina-aika vuosissa]]*12,Tiedot[[#This Row],[Alkuperäinen arvo]]-Tiedot[[#This Row],[Käsiraha]]),0),0)</f>
        <v>0</v>
      </c>
      <c r="N8" s="8"/>
      <c r="O8" s="9">
        <f>IFERROR(Tiedot[[#This Row],[Kuukausittaiset käyttökustannukset]]+Tiedot[[#This Row],[Kuukausimaksu]],"")</f>
        <v>0</v>
      </c>
      <c r="P8" s="8"/>
      <c r="Q8" s="9">
        <f>IFERROR(IF(Tiedot[[#This Row],[Alkuperäinen arvo]]&gt;0,SLN(Tiedot[[#This Row],[Alkuperäinen arvo]],Tiedot[[#This Row],[Oletettu arvo laina-ajan lopussa]],Tiedot[[#This Row],[Jäljellä oleva 
käyttöaika ]]),0),0)</f>
        <v>0</v>
      </c>
      <c r="R8" s="9">
        <f>IFERROR(Tiedot[[#This Row],[Vuosittainen 
tasapoisto]]/12,0)</f>
        <v>0</v>
      </c>
      <c r="S8" s="9">
        <f ca="1">IFERROR(Tiedot[[#This Row],[Alkuperäinen arvo]]-(Tiedot[[#This Row],[Vuosittainen 
tasapoisto]]*((TODAY()-Tiedot[[#This Row],[Osto- tai 
vuokrauspäivä]])/365)),0)</f>
        <v>0</v>
      </c>
    </row>
    <row r="9" spans="2:19" ht="30" customHeight="1" x14ac:dyDescent="0.25">
      <c r="B9" s="4"/>
      <c r="C9" s="3"/>
      <c r="D9" s="3"/>
      <c r="E9" s="3"/>
      <c r="F9" s="3"/>
      <c r="G9" s="5"/>
      <c r="H9" s="8"/>
      <c r="I9" s="8"/>
      <c r="J9" s="6"/>
      <c r="K9" s="5"/>
      <c r="L9" s="7"/>
      <c r="M9" s="9">
        <f>IFERROR(IF(AND(Tiedot[[#This Row],[Alkuperäinen arvo]]&gt;0,Tiedot[[#This Row],[Alkuperäinen arvo]]&lt;&gt;Tiedot[[#This Row],[Käsiraha]]),-1*PMT(Tiedot[[#This Row],[Lainan korko]]/12,Tiedot[[#This Row],[Laina-aika vuosissa]]*12,Tiedot[[#This Row],[Alkuperäinen arvo]]-Tiedot[[#This Row],[Käsiraha]]),0),0)</f>
        <v>0</v>
      </c>
      <c r="N9" s="8"/>
      <c r="O9" s="9">
        <f>IFERROR(Tiedot[[#This Row],[Kuukausittaiset käyttökustannukset]]+Tiedot[[#This Row],[Kuukausimaksu]],"")</f>
        <v>0</v>
      </c>
      <c r="P9" s="8"/>
      <c r="Q9" s="9">
        <f>IFERROR(IF(Tiedot[[#This Row],[Alkuperäinen arvo]]&gt;0,SLN(Tiedot[[#This Row],[Alkuperäinen arvo]],Tiedot[[#This Row],[Oletettu arvo laina-ajan lopussa]],Tiedot[[#This Row],[Jäljellä oleva 
käyttöaika ]]),0),0)</f>
        <v>0</v>
      </c>
      <c r="R9" s="9">
        <f>IFERROR(Tiedot[[#This Row],[Vuosittainen 
tasapoisto]]/12,0)</f>
        <v>0</v>
      </c>
      <c r="S9" s="9">
        <f ca="1">IFERROR(Tiedot[[#This Row],[Alkuperäinen arvo]]-(Tiedot[[#This Row],[Vuosittainen 
tasapoisto]]*((TODAY()-Tiedot[[#This Row],[Osto- tai 
vuokrauspäivä]])/365)),0)</f>
        <v>0</v>
      </c>
    </row>
  </sheetData>
  <mergeCells count="6">
    <mergeCell ref="G1:J1"/>
    <mergeCell ref="K1:M1"/>
    <mergeCell ref="B3:G3"/>
    <mergeCell ref="H3:S3"/>
    <mergeCell ref="B1:F1"/>
    <mergeCell ref="N1:O1"/>
  </mergeCells>
  <dataValidations count="26">
    <dataValidation allowBlank="1" showInputMessage="1" showErrorMessage="1" prompt="Luo laitteiden inventaarioluettelo tässä laskentataulukossa. Lisää laitteen tiedot arvotaulukkoon ja laske maksu, poisto ja arvo. Suodata tiedot käyttämällä osittajia soluissa G1–N1." sqref="A1"/>
    <dataValidation allowBlank="1" showInputMessage="1" showErrorMessage="1" prompt="Sijaintiosittaja on tässä solussa. Suodata tiedot sijainnin mukaan tämän osittajan avulla" sqref="G1:J1"/>
    <dataValidation allowBlank="1" showInputMessage="1" showErrorMessage="1" prompt="Kunto-osittaja on tässä solussa. Suodata tiedot laitteen kunnon mukaan tämän osittajan avulla" sqref="K1:M1"/>
    <dataValidation allowBlank="1" showInputMessage="1" showErrorMessage="1" prompt="Jäljellä oleva käyttöaika -osittaja on tässä solussa. Suodata tiedot jäljellä olevan käyttöajan mukaan tämän osittajan avulla" sqref="N1"/>
    <dataValidation allowBlank="1" showInputMessage="1" showErrorMessage="1" prompt="Lisää tiedot laitteen kunnosta alla olevan taulukon sarakkeisiin B–G" sqref="B3:G3"/>
    <dataValidation allowBlank="1" showInputMessage="1" showErrorMessage="1" prompt="Lisää tiedot laitteen taloudellisesta tilasta alla olevan taulukon sarakkeisiin H–S" sqref="H3:S3"/>
    <dataValidation allowBlank="1" showInputMessage="1" showErrorMessage="1" prompt="Kirjoita resurssi tai sarjanumero tähän sarakkeeseen tämän otsikon alle. Voit hakea tiettyjä merkintöjä otsikon suodattimien avulla" sqref="B4"/>
    <dataValidation allowBlank="1" showInputMessage="1" showErrorMessage="1" prompt="Kirjoita kohteen kuvaus (valmistaja ja malli) tähän sarakkeeseen tämän otsikon alle" sqref="C4"/>
    <dataValidation allowBlank="1" showInputMessage="1" showErrorMessage="1" prompt="Kirjoita sijainti tähän sarakkeeseen tämän otsikon alle" sqref="D4"/>
    <dataValidation allowBlank="1" showInputMessage="1" showErrorMessage="1" prompt="Kirjoita kunto tähän sarakkeeseen tämän otsikon alle" sqref="E4"/>
    <dataValidation allowBlank="1" showInputMessage="1" showErrorMessage="1" prompt="Kirjoita toimittaja tähän sarakkeeseen tämän otsikon alle" sqref="F4"/>
    <dataValidation allowBlank="1" showInputMessage="1" showErrorMessage="1" prompt="Kirjoita jäljellä oleva käyttöaika tähän sarakkeeseen tämän otsikon alle" sqref="G4"/>
    <dataValidation allowBlank="1" showInputMessage="1" showErrorMessage="1" prompt="Kirjoita alkuperäinen arvo tähän sarakkeeseen tämän otsikon alle" sqref="H4"/>
    <dataValidation allowBlank="1" showInputMessage="1" showErrorMessage="1" prompt="Kirjoita käsiraha tähän sarakkeeseen tämän otsikon alle" sqref="I4"/>
    <dataValidation allowBlank="1" showInputMessage="1" showErrorMessage="1" prompt="Kirjoita osto- tai vuokrauspäivä tähän sarakkeeseen tämän otsikon alle" sqref="J4"/>
    <dataValidation allowBlank="1" showInputMessage="1" showErrorMessage="1" prompt="Kirjoita laina-aika vuosissa tähän sarakkeeseen tämän otsikon alle" sqref="K4"/>
    <dataValidation allowBlank="1" showInputMessage="1" showErrorMessage="1" prompt="Kirjoita lainan korko tähän sarakkeeseen tämän otsikon alle" sqref="L4"/>
    <dataValidation allowBlank="1" showInputMessage="1" showErrorMessage="1" prompt="Kuukausimaksu lasketaan automaattisesti tähän sarakkeeseen tämän otsikon alle" sqref="M4"/>
    <dataValidation allowBlank="1" showInputMessage="1" showErrorMessage="1" prompt="Kirjoita kuukausittaiset käyttökustannukset tähän sarakkeeseen tämän otsikon alle" sqref="N4"/>
    <dataValidation allowBlank="1" showInputMessage="1" showErrorMessage="1" prompt="Kuukausittaiset kokonaiskustannukset lasketaan automaattisesti tähän sarakkeeseen tämän otsikon alle" sqref="O4"/>
    <dataValidation allowBlank="1" showInputMessage="1" showErrorMessage="1" prompt="Kirjoita Oletettu arvo laina-ajan lopussa tähän sarakkeeseen tämän otsikon alle" sqref="P4"/>
    <dataValidation allowBlank="1" showInputMessage="1" showErrorMessage="1" prompt="Vuosittainen tasapoisto lasketaan automaattisesti tähän sarakkeeseen tämän otsikon alle" sqref="Q4"/>
    <dataValidation allowBlank="1" showInputMessage="1" showErrorMessage="1" prompt="Kuukausittainen tasapoisto lasketaan automaattisesti tähän sarakkeeseen tämän otsikon alle" sqref="R4"/>
    <dataValidation allowBlank="1" showInputMessage="1" showErrorMessage="1" prompt="Nykyinen arvo lasketaan automaattisesti tähän sarakkeeseen tämän otsikon alle" sqref="S4"/>
    <dataValidation allowBlank="1" showInputMessage="1" showErrorMessage="1" prompt="Tämän laskentataulukon otsikko on tässä solussa. Sijainti-, Kunto- ja Jäljellä oleva käyttöaika -osittajat ovat oikealla olevissa soluissa" sqref="B1:F1"/>
    <dataValidation allowBlank="1" showInputMessage="1" showErrorMessage="1" prompt="Lisää laitteen tiedot alla olevaan arvotaulukkoon" sqref="B2"/>
  </dataValidations>
  <printOptions horizontalCentered="1"/>
  <pageMargins left="0.25" right="0.25" top="0.75" bottom="0.75" header="0.3" footer="0.3"/>
  <pageSetup scale="45" fitToHeight="0" orientation="landscape" r:id="rId1"/>
  <headerFooter differentFirst="1">
    <oddFooter>Page &amp;P of &amp;N</oddFooter>
  </headerFooter>
  <ignoredErrors>
    <ignoredError sqref="M6:M9 O8:O9 Q6 Q8:Q9 S8:S9" emptyCellReference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LAITTEIDEN INVENTAARIOLUETTELO</vt:lpstr>
      <vt:lpstr>'LAITTEIDEN INVENTAARIOLUETTELO'!Print_Titles</vt:lpstr>
      <vt:lpstr>Sarakeotsikko1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2018-06-29T11:36:15Z</dcterms:created>
  <dcterms:modified xsi:type="dcterms:W3CDTF">2018-06-29T11:36:15Z</dcterms:modified>
</cp:coreProperties>
</file>