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2435"/>
  </bookViews>
  <sheets>
    <sheet name="ІНВЕНТАРНИЙ СПИСОК ОБЛАДНАННЯ" sheetId="1" r:id="rId1"/>
  </sheets>
  <definedNames>
    <definedName name="_xlnm.Print_Titles" localSheetId="0">'ІНВЕНТАРНИЙ СПИСОК ОБЛАДНАННЯ'!$3:$4</definedName>
    <definedName name="ЗаголовокСтовпця1">Дані[[#Headers],[Інвентарний або серійний номер]]</definedName>
    <definedName name="Роздільник_доступних_років_служби">#N/A</definedName>
    <definedName name="Роздільник_розташувань">#N/A</definedName>
    <definedName name="Роздільник_умов">#N/A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M8" i="1" l="1"/>
  <c r="O8" i="1" s="1"/>
  <c r="M9" i="1"/>
  <c r="O9" i="1" s="1"/>
  <c r="Q8" i="1"/>
  <c r="R8" i="1" s="1"/>
  <c r="Q9" i="1"/>
  <c r="R9" i="1" s="1"/>
  <c r="S8" i="1" l="1"/>
  <c r="S9" i="1"/>
  <c r="Q5" i="1"/>
  <c r="Q6" i="1"/>
  <c r="Q7" i="1"/>
  <c r="M5" i="1" l="1"/>
  <c r="O5" i="1" s="1"/>
  <c r="M6" i="1"/>
  <c r="O6" i="1" s="1"/>
  <c r="M7" i="1"/>
  <c r="O7" i="1" s="1"/>
  <c r="S5" i="1"/>
  <c r="S6" i="1"/>
  <c r="S7" i="1"/>
  <c r="R5" i="1" l="1"/>
  <c r="R7" i="1"/>
  <c r="R6" i="1"/>
</calcChain>
</file>

<file path=xl/sharedStrings.xml><?xml version="1.0" encoding="utf-8"?>
<sst xmlns="http://schemas.openxmlformats.org/spreadsheetml/2006/main" count="33" uniqueCount="28">
  <si>
    <t>ІНВЕНТАРНИЙ СПИСОК ОБЛАДНАННЯ</t>
  </si>
  <si>
    <t>ФІЗИЧНИЙ СТАН</t>
  </si>
  <si>
    <t>Інвентарний або серійний номер</t>
  </si>
  <si>
    <t>Опис продукту (виробник і модель)</t>
  </si>
  <si>
    <t>Модель марки</t>
  </si>
  <si>
    <t>Розташування</t>
  </si>
  <si>
    <t>Головне відділення</t>
  </si>
  <si>
    <t>Східне відділення</t>
  </si>
  <si>
    <t>Стан</t>
  </si>
  <si>
    <t>Добрий</t>
  </si>
  <si>
    <t>Чудовий</t>
  </si>
  <si>
    <t>Задовільний</t>
  </si>
  <si>
    <t>Постачальник</t>
  </si>
  <si>
    <t>місцевий</t>
  </si>
  <si>
    <t xml:space="preserve">Залишилося років служби </t>
  </si>
  <si>
    <t>ФІНАНСОВИЙ СТАН</t>
  </si>
  <si>
    <t>Початкова вартість</t>
  </si>
  <si>
    <t>Авансовий платіж</t>
  </si>
  <si>
    <t>Дата придбання або отримання</t>
  </si>
  <si>
    <t>Ставка позики</t>
  </si>
  <si>
    <t>Щомісячний платіж</t>
  </si>
  <si>
    <t>Щомісячні операційні витрати</t>
  </si>
  <si>
    <t>Усього витрат щомісяця</t>
  </si>
  <si>
    <t>Очікувана вартість наприкінці терміну позики</t>
  </si>
  <si>
    <t>Щорічна рівномірна амортизація</t>
  </si>
  <si>
    <t>Щомісячна рівномірна амортизація</t>
  </si>
  <si>
    <t>Поточна вартість</t>
  </si>
  <si>
    <t>Термін позики в роках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</si>
</sst>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&quot;₴&quot;"/>
  </numFmts>
  <fonts count="4" x14ac:knownFonts="1">
    <font>
      <sz val="11"/>
      <color theme="1"/>
      <name val="Calibri"/>
      <family val="2"/>
      <scheme val="minor"/>
    </font>
    <font>
      <sz val="24"/>
      <color theme="9" tint="-0.499984740745262"/>
      <name val="Century Gothic"/>
      <family val="2"/>
      <scheme val="major"/>
    </font>
    <font>
      <b/>
      <sz val="12"/>
      <color theme="9" tint="-0.499984740745262"/>
      <name val="Century Gothic"/>
      <family val="2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8">
    <xf numFmtId="0" fontId="0" fillId="0" borderId="0">
      <alignment wrapText="1"/>
    </xf>
    <xf numFmtId="0" fontId="2" fillId="3" borderId="2" applyNumberFormat="0" applyProtection="0">
      <alignment horizontal="center" vertical="center"/>
    </xf>
    <xf numFmtId="0" fontId="2" fillId="4" borderId="3" applyNumberFormat="0" applyProtection="0">
      <alignment horizontal="center" vertical="center"/>
    </xf>
    <xf numFmtId="164" fontId="3" fillId="0" borderId="0" applyFont="0" applyFill="0" applyBorder="0" applyProtection="0">
      <alignment horizontal="right"/>
    </xf>
    <xf numFmtId="164" fontId="3" fillId="2" borderId="0" applyFont="0" applyBorder="0" applyProtection="0">
      <alignment horizontal="right"/>
    </xf>
    <xf numFmtId="10" fontId="3" fillId="0" borderId="0" applyFont="0" applyFill="0" applyBorder="0" applyAlignment="0" applyProtection="0"/>
    <xf numFmtId="0" fontId="1" fillId="0" borderId="1" applyNumberFormat="0" applyFill="0" applyAlignment="0" applyProtection="0"/>
    <xf numFmtId="14" fontId="3" fillId="0" borderId="0" applyFont="0" applyFill="0" applyBorder="0">
      <alignment horizontal="right"/>
    </xf>
  </cellStyleXfs>
  <cellXfs count="14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1" xfId="6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10" fontId="0" fillId="0" borderId="0" xfId="5" applyFont="1" applyFill="1" applyBorder="1" applyAlignment="1">
      <alignment wrapText="1"/>
    </xf>
    <xf numFmtId="165" fontId="0" fillId="0" borderId="0" xfId="3" applyNumberFormat="1" applyFont="1" applyFill="1" applyBorder="1">
      <alignment horizontal="right"/>
    </xf>
    <xf numFmtId="165" fontId="0" fillId="2" borderId="0" xfId="4" applyNumberFormat="1" applyFont="1" applyBorder="1">
      <alignment horizontal="right"/>
    </xf>
    <xf numFmtId="14" fontId="0" fillId="0" borderId="0" xfId="7" applyNumberFormat="1" applyFont="1" applyFill="1" applyBorder="1">
      <alignment horizontal="right"/>
    </xf>
    <xf numFmtId="0" fontId="1" fillId="0" borderId="1" xfId="6" applyAlignment="1">
      <alignment horizontal="center"/>
    </xf>
    <xf numFmtId="0" fontId="2" fillId="3" borderId="2" xfId="1">
      <alignment horizontal="center" vertical="center"/>
    </xf>
    <xf numFmtId="0" fontId="2" fillId="4" borderId="3" xfId="2">
      <alignment horizontal="center" vertical="center"/>
    </xf>
    <xf numFmtId="0" fontId="1" fillId="0" borderId="1" xfId="6" applyAlignment="1">
      <alignment wrapText="1"/>
    </xf>
  </cellXfs>
  <cellStyles count="8">
    <cellStyle name="Currency" xfId="3" builtinId="4" customBuiltin="1"/>
    <cellStyle name="Currency [0]" xfId="4" builtinId="7" customBuiltin="1"/>
    <cellStyle name="Heading 1" xfId="1" builtinId="16" customBuiltin="1"/>
    <cellStyle name="Heading 2" xfId="2" builtinId="17" customBuiltin="1"/>
    <cellStyle name="Normal" xfId="0" builtinId="0" customBuiltin="1"/>
    <cellStyle name="Percent" xfId="5" builtinId="5" customBuiltin="1"/>
    <cellStyle name="Title" xfId="6" builtinId="15" customBuiltin="1"/>
    <cellStyle name="Дата" xfId="7"/>
  </cellStyles>
  <dxfs count="17">
    <dxf>
      <numFmt numFmtId="165" formatCode="#,##0.00&quot;₴&quot;"/>
    </dxf>
    <dxf>
      <numFmt numFmtId="165" formatCode="#,##0.00&quot;₴&quot;"/>
    </dxf>
    <dxf>
      <numFmt numFmtId="165" formatCode="#,##0.00&quot;₴&quot;"/>
    </dxf>
    <dxf>
      <numFmt numFmtId="165" formatCode="#,##0.00&quot;₴&quot;"/>
    </dxf>
    <dxf>
      <numFmt numFmtId="165" formatCode="#,##0.00&quot;₴&quot;"/>
    </dxf>
    <dxf>
      <numFmt numFmtId="165" formatCode="#,##0.00&quot;₴&quot;"/>
    </dxf>
    <dxf>
      <numFmt numFmtId="165" formatCode="#,##0.00&quot;₴&quot;"/>
    </dxf>
    <dxf>
      <numFmt numFmtId="166" formatCode="dd/mm/yyyy"/>
    </dxf>
    <dxf>
      <numFmt numFmtId="165" formatCode="#,##0.00&quot;₴&quot;"/>
    </dxf>
    <dxf>
      <numFmt numFmtId="165" formatCode="#,##0.00&quot;₴&quot;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Інвентарний список обладнання" defaultPivotStyle="PivotStyleLight16">
    <tableStyle name="Інвентарний список обладнання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323849</xdr:colOff>
      <xdr:row>0</xdr:row>
      <xdr:rowOff>9524</xdr:rowOff>
    </xdr:from>
    <xdr:to>
      <xdr:col>9</xdr:col>
      <xdr:colOff>257174</xdr:colOff>
      <xdr:row>1</xdr:row>
      <xdr:rowOff>161924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Розташування" descr="Фільтрування даних таблиці за розташуванням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озташуванн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95949" y="9524"/>
              <a:ext cx="305752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  <xdr:twoCellAnchor editAs="oneCell">
    <xdr:from>
      <xdr:col>10</xdr:col>
      <xdr:colOff>47624</xdr:colOff>
      <xdr:row>0</xdr:row>
      <xdr:rowOff>0</xdr:rowOff>
    </xdr:from>
    <xdr:to>
      <xdr:col>11</xdr:col>
      <xdr:colOff>942975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Стан" descr="Фільтрування даних таблиці за станом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н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4" y="0"/>
              <a:ext cx="2047876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  <xdr:twoCellAnchor editAs="oneCell">
    <xdr:from>
      <xdr:col>13</xdr:col>
      <xdr:colOff>28574</xdr:colOff>
      <xdr:row>0</xdr:row>
      <xdr:rowOff>0</xdr:rowOff>
    </xdr:from>
    <xdr:to>
      <xdr:col>14</xdr:col>
      <xdr:colOff>904874</xdr:colOff>
      <xdr:row>1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Залишилося років служби " descr="Фільтрування даних таблиці за кількістю доступних років служби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Залишилося років служби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4" y="0"/>
              <a:ext cx="1933575" cy="914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uk" sz="1100"/>
                <a:t>Ця фігура – роздільник таблиці. Роздільники таблиці підтримуються в останніх версіях Excel.
Якщо фігуру змінено в попередній версії Excel або книгу збережено в Excel 2007 чи попередньої версії, роздільники недоступні.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розташувань" sourceName="Розташування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умов" sourceName="Стан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Роздільник_доступних_років_служби" sourceName="Залишилося років служби 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Розташування" cache="Роздільник_розташувань" caption="Розташування" columnCount="3" rowHeight="241300"/>
  <slicer name="Стан" cache="Роздільник_умов" caption="Стан" columnCount="3" rowHeight="241300"/>
  <slicer name="Залишилося років служби " cache="Роздільник_доступних_років_служби" caption="Залишилося років служби " columnCount="6" rowHeight="241300"/>
</slicers>
</file>

<file path=xl/tables/table1.xml><?xml version="1.0" encoding="utf-8"?>
<table xmlns="http://schemas.openxmlformats.org/spreadsheetml/2006/main" id="1" name="Дані" displayName="Дані" ref="B4:S9" totalsRowShown="0">
  <autoFilter ref="B4:S9"/>
  <tableColumns count="18">
    <tableColumn id="1" name="Інвентарний або серійний номер"/>
    <tableColumn id="2" name="Опис продукту (виробник і модель)"/>
    <tableColumn id="3" name="Розташування"/>
    <tableColumn id="4" name="Стан"/>
    <tableColumn id="5" name="Постачальник"/>
    <tableColumn id="6" name="Залишилося років служби "/>
    <tableColumn id="7" name="Початкова вартість" dataDxfId="9"/>
    <tableColumn id="8" name="Авансовий платіж" dataDxfId="8"/>
    <tableColumn id="9" name="Дата придбання або отримання" dataDxfId="7"/>
    <tableColumn id="10" name="Термін позики в роках"/>
    <tableColumn id="11" name="Ставка позики"/>
    <tableColumn id="12" name="Щомісячний платіж" dataDxfId="6">
      <calculatedColumnFormula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calculatedColumnFormula>
    </tableColumn>
    <tableColumn id="13" name="Щомісячні операційні витрати" dataDxfId="5"/>
    <tableColumn id="14" name="Усього витрат щомісяця" dataDxfId="4">
      <calculatedColumnFormula>IFERROR(Дані[[#This Row],[Щомісячні операційні витрати]]+Дані[[#This Row],[Щомісячний платіж]],"")</calculatedColumnFormula>
    </tableColumn>
    <tableColumn id="15" name="Очікувана вартість наприкінці терміну позики" dataDxfId="3"/>
    <tableColumn id="16" name="Щорічна рівномірна амортизація" dataDxfId="2">
      <calculatedColumnFormula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calculatedColumnFormula>
    </tableColumn>
    <tableColumn id="17" name="Щомісячна рівномірна амортизація" dataDxfId="1">
      <calculatedColumnFormula>IFERROR(Дані[[#This Row],[Щорічна рівномірна амортизація]]/12,0)</calculatedColumnFormula>
    </tableColumn>
    <tableColumn id="18" name="Поточна вартість" dataDxfId="0">
      <calculatedColumnFormula>IFERROR(Дані[[#This Row],[Початкова вартість]]-(Дані[[#This Row],[Щорічна рівномірна амортизація]]*((TODAY()-Дані[[#This Row],[Дата придбання або отримання]])/365)),0)</calculatedColumnFormula>
    </tableColumn>
  </tableColumns>
  <tableStyleInfo name="Інвентарний список обладнання" showFirstColumn="0" showLastColumn="0" showRowStripes="1" showColumnStripes="0"/>
  <extLst>
    <ext xmlns:x14="http://schemas.microsoft.com/office/spreadsheetml/2009/9/main" uri="{504A1905-F514-4f6f-8877-14C23A59335A}">
      <x14:table altTextSummary="Введіть фізичний і фінансовий стан обладнання в цю таблицю. Щомісячний платіж, загальна вартість на місяць, річна й щомісячна амортизація, а також поточна вартість обчислюються автоматично."/>
    </ext>
  </extLst>
</table>
</file>

<file path=xl/theme/theme1.xml><?xml version="1.0" encoding="utf-8"?>
<a:theme xmlns:a="http://schemas.openxmlformats.org/drawingml/2006/main" name="QLS">
  <a:themeElements>
    <a:clrScheme name="QLS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QLS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S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9" style="1" customWidth="1"/>
    <col min="3" max="3" width="22.85546875" customWidth="1"/>
    <col min="4" max="4" width="22.42578125" customWidth="1"/>
    <col min="5" max="5" width="14.7109375" customWidth="1"/>
    <col min="6" max="6" width="16.28515625" customWidth="1"/>
    <col min="7" max="7" width="20" customWidth="1"/>
    <col min="8" max="9" width="13.42578125" customWidth="1"/>
    <col min="10" max="10" width="22.28515625" customWidth="1"/>
    <col min="11" max="11" width="17.28515625" customWidth="1"/>
    <col min="12" max="12" width="16.7109375" customWidth="1"/>
    <col min="13" max="13" width="15.42578125" customWidth="1"/>
    <col min="14" max="14" width="15.85546875" customWidth="1"/>
    <col min="15" max="15" width="16.28515625" customWidth="1"/>
    <col min="16" max="16" width="21.85546875" customWidth="1"/>
    <col min="17" max="17" width="22.85546875" customWidth="1"/>
    <col min="18" max="18" width="17.85546875" customWidth="1"/>
    <col min="19" max="19" width="19.7109375" customWidth="1"/>
    <col min="20" max="20" width="2.7109375" customWidth="1"/>
  </cols>
  <sheetData>
    <row r="1" spans="2:19" ht="60" customHeight="1" thickBot="1" x14ac:dyDescent="0.45">
      <c r="B1" s="13" t="s">
        <v>0</v>
      </c>
      <c r="C1" s="13"/>
      <c r="D1" s="13"/>
      <c r="E1" s="13"/>
      <c r="F1" s="13"/>
      <c r="G1" s="10"/>
      <c r="H1" s="10"/>
      <c r="I1" s="10"/>
      <c r="J1" s="10"/>
      <c r="K1" s="10"/>
      <c r="L1" s="10"/>
      <c r="M1" s="10"/>
      <c r="N1" s="13"/>
      <c r="O1" s="13"/>
      <c r="P1" s="2"/>
      <c r="Q1" s="2"/>
      <c r="R1" s="2"/>
      <c r="S1" s="2"/>
    </row>
    <row r="2" spans="2:19" ht="23.1" customHeight="1" x14ac:dyDescent="0.25">
      <c r="B2"/>
    </row>
    <row r="3" spans="2:19" ht="30" customHeight="1" x14ac:dyDescent="0.25">
      <c r="B3" s="11" t="s">
        <v>1</v>
      </c>
      <c r="C3" s="11"/>
      <c r="D3" s="11"/>
      <c r="E3" s="11"/>
      <c r="F3" s="11"/>
      <c r="G3" s="11"/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2:19" ht="30" customHeight="1" x14ac:dyDescent="0.25">
      <c r="B4" s="3" t="s">
        <v>2</v>
      </c>
      <c r="C4" s="3" t="s">
        <v>3</v>
      </c>
      <c r="D4" s="3" t="s">
        <v>5</v>
      </c>
      <c r="E4" s="3" t="s">
        <v>8</v>
      </c>
      <c r="F4" s="3" t="s">
        <v>12</v>
      </c>
      <c r="G4" s="3" t="s">
        <v>14</v>
      </c>
      <c r="H4" s="3" t="s">
        <v>16</v>
      </c>
      <c r="I4" s="3" t="s">
        <v>17</v>
      </c>
      <c r="J4" s="3" t="s">
        <v>18</v>
      </c>
      <c r="K4" s="3" t="s">
        <v>27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25</v>
      </c>
      <c r="S4" s="3" t="s">
        <v>26</v>
      </c>
    </row>
    <row r="5" spans="2:19" ht="30" customHeight="1" x14ac:dyDescent="0.25">
      <c r="B5" s="4">
        <v>123</v>
      </c>
      <c r="C5" s="3" t="s">
        <v>4</v>
      </c>
      <c r="D5" s="3" t="s">
        <v>6</v>
      </c>
      <c r="E5" s="3" t="s">
        <v>9</v>
      </c>
      <c r="F5" s="3" t="s">
        <v>13</v>
      </c>
      <c r="G5" s="5">
        <v>5</v>
      </c>
      <c r="H5" s="7">
        <v>240000</v>
      </c>
      <c r="I5" s="7">
        <v>40000</v>
      </c>
      <c r="J5" s="9">
        <f ca="1">DATE(YEAR(TODAY())-2, 1,1)</f>
        <v>42370</v>
      </c>
      <c r="K5" s="5">
        <v>4</v>
      </c>
      <c r="L5" s="6">
        <v>0.1</v>
      </c>
      <c r="M5" s="8">
        <f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f>
        <v>5072.5166869494378</v>
      </c>
      <c r="N5" s="7">
        <v>1600</v>
      </c>
      <c r="O5" s="8">
        <f>IFERROR(Дані[[#This Row],[Щомісячні операційні витрати]]+Дані[[#This Row],[Щомісячний платіж]],"")</f>
        <v>6672.5166869494378</v>
      </c>
      <c r="P5" s="7">
        <v>160000</v>
      </c>
      <c r="Q5" s="8">
        <f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f>
        <v>16000</v>
      </c>
      <c r="R5" s="8">
        <f>IFERROR(Дані[[#This Row],[Щорічна рівномірна амортизація]]/12,0)</f>
        <v>1333.3333333333333</v>
      </c>
      <c r="S5" s="8">
        <f ca="1">IFERROR(Дані[[#This Row],[Початкова вартість]]-(Дані[[#This Row],[Щорічна рівномірна амортизація]]*((TODAY()-Дані[[#This Row],[Дата придбання або отримання]])/365)),0)</f>
        <v>200109.5890410959</v>
      </c>
    </row>
    <row r="6" spans="2:19" ht="30" customHeight="1" x14ac:dyDescent="0.25">
      <c r="B6" s="4">
        <v>456</v>
      </c>
      <c r="C6" s="3" t="s">
        <v>4</v>
      </c>
      <c r="D6" s="3" t="s">
        <v>6</v>
      </c>
      <c r="E6" s="3" t="s">
        <v>10</v>
      </c>
      <c r="F6" s="3" t="s">
        <v>13</v>
      </c>
      <c r="G6" s="5">
        <v>3</v>
      </c>
      <c r="H6" s="7">
        <v>40000</v>
      </c>
      <c r="I6" s="7">
        <v>40000</v>
      </c>
      <c r="J6" s="9">
        <f ca="1">DATE(YEAR(TODAY())-1, 1,1)</f>
        <v>42736</v>
      </c>
      <c r="K6" s="5"/>
      <c r="L6" s="6"/>
      <c r="M6" s="8">
        <f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f>
        <v>0</v>
      </c>
      <c r="N6" s="7">
        <v>160</v>
      </c>
      <c r="O6" s="8">
        <f>IFERROR(Дані[[#This Row],[Щомісячні операційні витрати]]+Дані[[#This Row],[Щомісячний платіж]],"")</f>
        <v>160</v>
      </c>
      <c r="P6" s="7"/>
      <c r="Q6" s="8">
        <f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f>
        <v>13333.333333333334</v>
      </c>
      <c r="R6" s="8">
        <f>IFERROR(Дані[[#This Row],[Щорічна рівномірна амортизація]]/12,0)</f>
        <v>1111.1111111111111</v>
      </c>
      <c r="S6" s="8">
        <f ca="1">IFERROR(Дані[[#This Row],[Початкова вартість]]-(Дані[[#This Row],[Щорічна рівномірна амортизація]]*((TODAY()-Дані[[#This Row],[Дата придбання або отримання]])/365)),0)</f>
        <v>20127.853881278537</v>
      </c>
    </row>
    <row r="7" spans="2:19" ht="30" customHeight="1" x14ac:dyDescent="0.25">
      <c r="B7" s="4">
        <v>789</v>
      </c>
      <c r="C7" s="3" t="s">
        <v>4</v>
      </c>
      <c r="D7" s="3" t="s">
        <v>7</v>
      </c>
      <c r="E7" s="3" t="s">
        <v>11</v>
      </c>
      <c r="F7" s="3" t="s">
        <v>13</v>
      </c>
      <c r="G7" s="5">
        <v>6</v>
      </c>
      <c r="H7" s="7">
        <v>400000</v>
      </c>
      <c r="I7" s="7">
        <v>160000</v>
      </c>
      <c r="J7" s="9">
        <f ca="1">TODAY()</f>
        <v>43280</v>
      </c>
      <c r="K7" s="5">
        <v>5</v>
      </c>
      <c r="L7" s="6">
        <v>0.05</v>
      </c>
      <c r="M7" s="8">
        <f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f>
        <v>4529.0960745626244</v>
      </c>
      <c r="N7" s="7">
        <v>320</v>
      </c>
      <c r="O7" s="8">
        <f>IFERROR(Дані[[#This Row],[Щомісячні операційні витрати]]+Дані[[#This Row],[Щомісячний платіж]],"")</f>
        <v>4849.0960745626244</v>
      </c>
      <c r="P7" s="7">
        <v>12000</v>
      </c>
      <c r="Q7" s="8">
        <f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f>
        <v>64666.666666666664</v>
      </c>
      <c r="R7" s="8">
        <f>IFERROR(Дані[[#This Row],[Щорічна рівномірна амортизація]]/12,0)</f>
        <v>5388.8888888888887</v>
      </c>
      <c r="S7" s="8">
        <f ca="1">IFERROR(Дані[[#This Row],[Початкова вартість]]-(Дані[[#This Row],[Щорічна рівномірна амортизація]]*((TODAY()-Дані[[#This Row],[Дата придбання або отримання]])/365)),0)</f>
        <v>400000</v>
      </c>
    </row>
    <row r="8" spans="2:19" ht="30" customHeight="1" x14ac:dyDescent="0.25">
      <c r="B8" s="4"/>
      <c r="C8" s="3"/>
      <c r="D8" s="3"/>
      <c r="E8" s="3"/>
      <c r="F8" s="3"/>
      <c r="G8" s="5"/>
      <c r="H8" s="7"/>
      <c r="I8" s="7"/>
      <c r="J8" s="9"/>
      <c r="K8" s="5"/>
      <c r="L8" s="6"/>
      <c r="M8" s="8">
        <f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f>
        <v>0</v>
      </c>
      <c r="N8" s="7"/>
      <c r="O8" s="8">
        <f>IFERROR(Дані[[#This Row],[Щомісячні операційні витрати]]+Дані[[#This Row],[Щомісячний платіж]],"")</f>
        <v>0</v>
      </c>
      <c r="P8" s="7"/>
      <c r="Q8" s="8">
        <f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f>
        <v>0</v>
      </c>
      <c r="R8" s="8">
        <f>IFERROR(Дані[[#This Row],[Щорічна рівномірна амортизація]]/12,0)</f>
        <v>0</v>
      </c>
      <c r="S8" s="8">
        <f ca="1">IFERROR(Дані[[#This Row],[Початкова вартість]]-(Дані[[#This Row],[Щорічна рівномірна амортизація]]*((TODAY()-Дані[[#This Row],[Дата придбання або отримання]])/365)),0)</f>
        <v>0</v>
      </c>
    </row>
    <row r="9" spans="2:19" ht="30" customHeight="1" x14ac:dyDescent="0.25">
      <c r="B9" s="4"/>
      <c r="C9" s="3"/>
      <c r="D9" s="3"/>
      <c r="E9" s="3"/>
      <c r="F9" s="3"/>
      <c r="G9" s="5"/>
      <c r="H9" s="7"/>
      <c r="I9" s="7"/>
      <c r="J9" s="9"/>
      <c r="K9" s="5"/>
      <c r="L9" s="6"/>
      <c r="M9" s="8">
        <f>IFERROR(IF(AND(Дані[[#This Row],[Початкова вартість]]&gt;0,Дані[[#This Row],[Початкова вартість]]&lt;&gt;Дані[[#This Row],[Авансовий платіж]]),-1*PMT(Дані[[#This Row],[Ставка позики]]/12,Дані[[#This Row],[Термін позики в роках]]*12,Дані[[#This Row],[Початкова вартість]]-Дані[[#This Row],[Авансовий платіж]]),0),0)</f>
        <v>0</v>
      </c>
      <c r="N9" s="7"/>
      <c r="O9" s="8">
        <f>IFERROR(Дані[[#This Row],[Щомісячні операційні витрати]]+Дані[[#This Row],[Щомісячний платіж]],"")</f>
        <v>0</v>
      </c>
      <c r="P9" s="7"/>
      <c r="Q9" s="8">
        <f>IFERROR(IF(Дані[[#This Row],[Початкова вартість]]&gt;0,SLN(Дані[[#This Row],[Початкова вартість]],Дані[[#This Row],[Очікувана вартість наприкінці терміну позики]],Дані[[#This Row],[Залишилося років служби ]]),0),0)</f>
        <v>0</v>
      </c>
      <c r="R9" s="8">
        <f>IFERROR(Дані[[#This Row],[Щорічна рівномірна амортизація]]/12,0)</f>
        <v>0</v>
      </c>
      <c r="S9" s="8">
        <f ca="1">IFERROR(Дані[[#This Row],[Початкова вартість]]-(Дані[[#This Row],[Щорічна рівномірна амортизація]]*((TODAY()-Дані[[#This Row],[Дата придбання або отримання]])/365)),0)</f>
        <v>0</v>
      </c>
    </row>
  </sheetData>
  <mergeCells count="6">
    <mergeCell ref="G1:J1"/>
    <mergeCell ref="K1:M1"/>
    <mergeCell ref="B3:G3"/>
    <mergeCell ref="H3:S3"/>
    <mergeCell ref="B1:F1"/>
    <mergeCell ref="N1:O1"/>
  </mergeCells>
  <dataValidations count="26">
    <dataValidation allowBlank="1" showInputMessage="1" showErrorMessage="1" prompt="Створіть інвентарний список обладнання на цьому аркуші. Введіть відомості про обладнання в таблицю &quot;Дані&quot;, щоб розрахувати суму платежу, розмір амортизації та вартість. Використовуйте роздільники в клітинках G1:N1, щоб фільтрувати дані." sqref="A1"/>
    <dataValidation allowBlank="1" showInputMessage="1" showErrorMessage="1" prompt="Роздільник розташування наведено в цій клітинці. Використовувати цей роздільник, щоб фільтрувати відомості на основі розташування." sqref="G1:J1"/>
    <dataValidation allowBlank="1" showInputMessage="1" showErrorMessage="1" prompt="Роздільник стану наведено в цій клітинці. Використовувати цей роздільник, щоб фільтрувати відомості на основі стану обладнання." sqref="K1:M1"/>
    <dataValidation allowBlank="1" showInputMessage="1" showErrorMessage="1" prompt="Роздільник доступних років служби наведено в цій клітинці. Використовувати цей роздільник, щоб фільтрувати відомості на основі доступних років служби." sqref="N1"/>
    <dataValidation allowBlank="1" showInputMessage="1" showErrorMessage="1" prompt="Введіть відомості про фізичний стан обладнання в стовпці B–G в таблиці нижче." sqref="B3:G3"/>
    <dataValidation allowBlank="1" showInputMessage="1" showErrorMessage="1" prompt="Введіть відомості про фінансовий стан обладнання в стовпці H–S у таблиці нижче." sqref="H3:S3"/>
    <dataValidation allowBlank="1" showInputMessage="1" showErrorMessage="1" prompt="У стовпець під цим заголовком введіть інвентарний або серійний номер. Шукайте певні записи за допомогою фільтрів у заголовку." sqref="B4"/>
    <dataValidation allowBlank="1" showInputMessage="1" showErrorMessage="1" prompt="У стовпець під цим заголовком введіть опис продукту (виробник і модель)." sqref="C4"/>
    <dataValidation allowBlank="1" showInputMessage="1" showErrorMessage="1" prompt="У стовпець під цим заголовком введіть розташування." sqref="D4"/>
    <dataValidation allowBlank="1" showInputMessage="1" showErrorMessage="1" prompt="У стовпець під цим заголовком введіть стан." sqref="E4"/>
    <dataValidation allowBlank="1" showInputMessage="1" showErrorMessage="1" prompt="У стовпець під цим заголовком введіть назву виробника." sqref="F4"/>
    <dataValidation allowBlank="1" showInputMessage="1" showErrorMessage="1" prompt="У стовпець під цим заголовком введіть кількість доступних років служби." sqref="G4"/>
    <dataValidation allowBlank="1" showInputMessage="1" showErrorMessage="1" prompt="У стовпець під цим заголовком введіть початкову вартість." sqref="H4"/>
    <dataValidation allowBlank="1" showInputMessage="1" showErrorMessage="1" prompt="У стовпець під цим заголовком введіть суму авансового платежу." sqref="I4"/>
    <dataValidation allowBlank="1" showInputMessage="1" showErrorMessage="1" prompt="У стовпець під цим заголовком введіть дату придбання або отримання." sqref="J4"/>
    <dataValidation allowBlank="1" showInputMessage="1" showErrorMessage="1" prompt="У стовпець під цим заголовком введіть термін позики в роках." sqref="K4"/>
    <dataValidation allowBlank="1" showInputMessage="1" showErrorMessage="1" prompt="У стовпець під цим заголовком введіть ставку позики." sqref="L4"/>
    <dataValidation allowBlank="1" showInputMessage="1" showErrorMessage="1" prompt="Розмір щомісячного платежу обчислюється автоматично в стовпці під цим заголовком." sqref="M4"/>
    <dataValidation allowBlank="1" showInputMessage="1" showErrorMessage="1" prompt="У стовпець під цим заголовком введіть щомісячні операційні витрати." sqref="N4"/>
    <dataValidation allowBlank="1" showInputMessage="1" showErrorMessage="1" prompt="Загальна сума витрат за місяць обчислюється автоматично в стовпці під цим заголовком." sqref="O4"/>
    <dataValidation allowBlank="1" showInputMessage="1" showErrorMessage="1" prompt="У стовпець під цим заголовком введіть очікувану вартість на кінець періоду позики." sqref="P4"/>
    <dataValidation allowBlank="1" showInputMessage="1" showErrorMessage="1" prompt="Розмір щорічної рівномірної амортизації обчислюється автоматично в стовпці під цим заголовком." sqref="Q4"/>
    <dataValidation allowBlank="1" showInputMessage="1" showErrorMessage="1" prompt="Розмір щомісячної рівномірної амортизації обчислюється автоматично в стовпці під цим заголовком." sqref="R4"/>
    <dataValidation allowBlank="1" showInputMessage="1" showErrorMessage="1" prompt="Поточна вартість обчислюється автоматично в стовпці під цим заголовком." sqref="S4"/>
    <dataValidation allowBlank="1" showInputMessage="1" showErrorMessage="1" prompt="У цій клітинці наведено заголовок аркуша. Роздільники розташування, стану та кількості доступних років служби наведено в клітинках праворуч." sqref="B1:F1"/>
    <dataValidation allowBlank="1" showInputMessage="1" showErrorMessage="1" prompt="Введіть відомості про обладнання в таблицю &quot;Дані&quot; нижче." sqref="B2"/>
  </dataValidations>
  <printOptions horizontalCentered="1"/>
  <pageMargins left="0.25" right="0.25" top="0.75" bottom="0.75" header="0.3" footer="0.3"/>
  <pageSetup scale="45" fitToHeight="0" orientation="landscape" r:id="rId1"/>
  <headerFooter differentFirst="1">
    <oddFooter>Page &amp;P of &amp;N</oddFooter>
  </headerFooter>
  <ignoredErrors>
    <ignoredError sqref="M6:M9 O8:O9 Q6 Q8:Q9 S8:S9" emptyCellReference="1"/>
  </ignoredErrors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ІНВЕНТАРНИЙ СПИСОК ОБЛАДНАННЯ</vt:lpstr>
      <vt:lpstr>'ІНВЕНТАРНИЙ СПИСОК ОБЛАДНАННЯ'!Print_Titles</vt:lpstr>
      <vt:lpstr>ЗаголовокСтовпця1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2018-06-29T11:50:12Z</dcterms:created>
  <dcterms:modified xsi:type="dcterms:W3CDTF">2018-06-29T11:50:12Z</dcterms:modified>
</cp:coreProperties>
</file>