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930" yWindow="0" windowWidth="28800" windowHeight="12195"/>
  </bookViews>
  <sheets>
    <sheet name="Mốc" sheetId="1" r:id="rId1"/>
    <sheet name="Lộ trình" sheetId="4" r:id="rId2"/>
    <sheet name="Giới thiệu" sheetId="2" r:id="rId3"/>
    <sheet name="Dữ liệu biểu đồ" sheetId="5" state="hidden" r:id="rId4"/>
  </sheets>
  <definedNames>
    <definedName name="Năm_trên_biểu_đồ">YEAR('Dữ liệu biểu đồ'!$B$4)</definedName>
    <definedName name="_xlnm.Print_Titles" localSheetId="0">Mốc!$2:$2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4" i="1"/>
  <c r="C5" i="5" s="1"/>
  <c r="B5" i="1"/>
  <c r="B6" i="1"/>
  <c r="B7" i="1"/>
  <c r="B8" i="1"/>
  <c r="B9" i="1"/>
  <c r="B10" i="1"/>
  <c r="B11" i="1"/>
  <c r="B12" i="1"/>
  <c r="B13" i="1"/>
  <c r="B14" i="1"/>
  <c r="B15" i="1"/>
  <c r="B16" i="1"/>
  <c r="B17" i="1"/>
  <c r="B18" i="1"/>
  <c r="B19" i="1"/>
  <c r="B20" i="1"/>
  <c r="B21" i="1"/>
  <c r="B22" i="1"/>
  <c r="B23" i="1"/>
  <c r="B24" i="1"/>
  <c r="B25" i="1"/>
  <c r="B26" i="1"/>
  <c r="D3" i="1"/>
  <c r="C10" i="5" l="1"/>
  <c r="D10" i="5"/>
  <c r="C11" i="5"/>
  <c r="D11" i="5"/>
  <c r="C7" i="5"/>
  <c r="D7" i="5"/>
  <c r="C6" i="5"/>
  <c r="D6" i="5"/>
  <c r="C13" i="5"/>
  <c r="D13" i="5"/>
  <c r="C9" i="5"/>
  <c r="D9" i="5"/>
  <c r="C12" i="5"/>
  <c r="D12" i="5"/>
  <c r="C8" i="5"/>
  <c r="D8" i="5"/>
  <c r="C4" i="5"/>
  <c r="D4" i="5"/>
  <c r="D5" i="5"/>
  <c r="D4" i="1"/>
  <c r="D5" i="1" l="1"/>
  <c r="D6" i="1" l="1"/>
  <c r="D7" i="1" l="1"/>
  <c r="D8" i="1" l="1"/>
  <c r="D9" i="1" l="1"/>
  <c r="D10" i="1" l="1"/>
  <c r="D11" i="1" l="1"/>
  <c r="D12" i="1" l="1"/>
  <c r="D13" i="1" l="1"/>
  <c r="B4" i="5" l="1"/>
  <c r="D14" i="1"/>
  <c r="B5" i="5" l="1"/>
  <c r="B20" i="5"/>
  <c r="B3" i="4" s="1"/>
  <c r="C24" i="5"/>
  <c r="D15" i="1"/>
  <c r="B6" i="5" l="1"/>
  <c r="D16" i="1"/>
  <c r="B7" i="5" l="1"/>
  <c r="D17" i="1"/>
  <c r="B8" i="5" s="1"/>
  <c r="D18" i="1" l="1"/>
  <c r="B9" i="5" s="1"/>
  <c r="B21" i="5" l="1"/>
  <c r="C3" i="4" s="1"/>
  <c r="C25" i="5"/>
  <c r="D19" i="1"/>
  <c r="B10" i="5" s="1"/>
  <c r="D20" i="1" l="1"/>
  <c r="B11" i="5" s="1"/>
  <c r="D21" i="1" l="1"/>
  <c r="D22" i="1" l="1"/>
  <c r="B12" i="5"/>
  <c r="D23" i="1" l="1"/>
  <c r="D24" i="1" s="1"/>
  <c r="D25" i="1" s="1"/>
  <c r="D26" i="1" s="1"/>
  <c r="B13" i="5"/>
  <c r="C26" i="5" l="1"/>
  <c r="B22" i="5"/>
  <c r="D3" i="4" s="1"/>
</calcChain>
</file>

<file path=xl/sharedStrings.xml><?xml version="1.0" encoding="utf-8"?>
<sst xmlns="http://schemas.openxmlformats.org/spreadsheetml/2006/main" count="60" uniqueCount="54">
  <si>
    <t>Tạo Lộ trình bằng cách nhập các mốc và hoạt động quan trọng vào trang tính này.
Tiêu đề của trang tính này nằm trong ô C1. 
Thông tin về cách sử dụng trang tính này, bao gồm hướng dẫn cho bộ đọc màn hình nằm trong trang tính Giới thiệu.
Tiếp tục dẫn hướng xuống cột A để biết thêm hướng dẫn.</t>
  </si>
  <si>
    <t>Đầu đề bảng nằm trong các ô C2 đến E2. Sử dụng tùy chọn Sắp xếp &amp; Lọc để sắp xếp và tìm các mục nhập cụ thể.
Nhập Mốc kèm theo ngày và đặt vị trí để lập biểu đồ mốc trong bảng bắt đầu từ ô C3.
Cột B đã bị ẩn. Biểu đồ được tạo từ dữ liệu này sử dụng thanh cuộn để xem các đoạn trên đường thời gian. Cột B sẽ giúp xác định loại Mốc để lập biểu đồ khi thanh cuộn tăng dần. 
Cảnh báo: Việc xóa hoặc sửa đổi nội dung cột B có thể làm mất tính toàn vẹn của biểu đồ tích hợp sẵn trong sổ làm việc này.</t>
  </si>
  <si>
    <t>Nhập Vị trí để lập biểu đồ ngày và mốc trong ô C1. Nhập một số dương trong khoảng từ 1 đến 3 để lập biểu đồ mốc ở bên trên đường thời gian. Nhập một số âm trong khoảng từ 1 đến 3 để lập biểu đồ mốc ở bên dưới đường thời gian.
Nhập Ngày và Mốc hoặc hoạt động vào cột D và E vào trong bảng.
Lặp lại mẫu này cho từng hàng mới trong bảng bên phải.
Dữ liệu mẫu được cung cấp trong các hàng từ 3 đến 26. Sửa đổi hoặc xóa nội dung mẫu để tạo lộ trình của riêng bạn.
Tiếp tục sang ô A27 để biết hướng dẫn tiếp theo.</t>
  </si>
  <si>
    <t>Để thêm nhiều hàng vào bảng Mốc lộ trình, chỉ cần chèn một hàng mới bên trên dòng này.
Không có thêm hướng dẫn nào trong trang tính này.</t>
  </si>
  <si>
    <t>Số</t>
  </si>
  <si>
    <t>Mốc</t>
  </si>
  <si>
    <t>Vị trí</t>
  </si>
  <si>
    <t>Để thêm nhiều mốc, hãy chèn các hàng mới bên trên dòng này.</t>
  </si>
  <si>
    <t>Ngày</t>
  </si>
  <si>
    <t>Bắt đầu</t>
  </si>
  <si>
    <t>Phân tích sự cố
hoạt động 1</t>
  </si>
  <si>
    <t>Phát triển tình huống của doanh nghiệp
hoạt động 1
hoạt động 2</t>
  </si>
  <si>
    <t>Xem lại bản trình bày</t>
  </si>
  <si>
    <t>Khởi động về mặt hành chính
hoạt động 1
hoạt động 2</t>
  </si>
  <si>
    <t>Điều chỉnh về mặt hành chính
hoạt động 1
hoạt động 2
hoạt động 3</t>
  </si>
  <si>
    <t>Hoạt động mua vào của bên liên quan</t>
  </si>
  <si>
    <t>Lựa chọn tài nguyên</t>
  </si>
  <si>
    <t xml:space="preserve">Tạo nhóm
hoạt động 1 </t>
  </si>
  <si>
    <t>Hoạt động bắt đầu của nhóm
hoạt động 1 
hoạt động 2
hoạt động 3
hoạt động 4</t>
  </si>
  <si>
    <t>Bắt đầu thu thập dữ liệu</t>
  </si>
  <si>
    <t>Phân tích dữ liệu</t>
  </si>
  <si>
    <t>Thiết kế</t>
  </si>
  <si>
    <t>Chứng minh khái niệm</t>
  </si>
  <si>
    <t>Thử nghiệm &amp; Phân tích</t>
  </si>
  <si>
    <t>Thiết kế lại</t>
  </si>
  <si>
    <t>Phát triển lại</t>
  </si>
  <si>
    <t>Bản thử nghiệm cuối cùng</t>
  </si>
  <si>
    <t>Bản thử nghiệm beta</t>
  </si>
  <si>
    <t>Xem lại</t>
  </si>
  <si>
    <t>Phát hành cho tiếp thị</t>
  </si>
  <si>
    <t>Biểu đồ hiển thị các mốc từ trang tính Mốc nằm trong trang tính này. 
Năm được biểu thị trong các ô B2, C2 và D2 và được áp dụng kiểu Đầu đề 3.
Mỗi lần sẽ có 10 mốc được lập biểu đồ. 
Sử dụng thanh cuộn trong các ô từ B4 đến D4 để dẫn hướng qua lộ trình.
Năm trên đường thời gian nằm trong các ô B3 đến D3.
Không có thêm hướng dẫn nào trong trang tính này.</t>
  </si>
  <si>
    <t>Giới thiệu về sổ làm việc này</t>
  </si>
  <si>
    <t>Hướng dẫn dành cho bộ đọc màn hình</t>
  </si>
  <si>
    <t xml:space="preserve">Sổ làm việc này có 4 trang tính. 
Mốc
Lộ trình
Giới thiệu
Dữ liệu biểu đồ (ẩn)
Hướng dẫn cho từng trang tính nằm trong cột A, bắt đầu ở ô A1 của từng trang tính. Các hướng dẫn này được viết bằng văn bản ẩn. Mỗi bước sẽ hướng dẫn bạn qua thông tin trong hàng đó. Mỗi bước tiếp theo sẽ tiếp tục trong ô A2, A3, v.v., trừ khi được chỉ dẫn rõ ràng. Ví dụ: văn bản hướng dẫn có thể cho biết "tiếp tục sang ô A6" để thực hiện bước tiếp theo. 
Văn bản ẩn sẽ không được in ra.
Để loại bỏ các hướng dẫn này khỏi bất kỳ trang tính nào, chỉ cần xóa cột A.
</t>
  </si>
  <si>
    <t xml:space="preserve">Lộ trình này sử dụng các vị trí để lập biểu đồ mốc và hoạt động. Vị trí có thể được dùng để thêm trọng số vào mốc hoặc hoạt động. Chỉ cần điều chỉnh các giá trị theo tùy chọn trọng số của bạn. Ví dụ: mốc/hoạt động 3 có thể có trọng số nhiều hơn mốc/hoạt động 2. Để biểu thị điều này trên biểu đồ, chỉ cần tạo giá trị Vị trí cho mốc/hoạt động 3 cao hơn so với mốc/hoạt động 2.  
</t>
  </si>
  <si>
    <t>Đây là hướng dẫn cuối cùng trong trang tính này.</t>
  </si>
  <si>
    <t>Dữ liệu để tạo biểu đồ động nằm trong trang tính này. Không xóa trang tính này!
Xóa trang tính này có thể gây hại cho chức năng động của sổ làm việc.</t>
  </si>
  <si>
    <t>Tiêu đề của bảng nằm trong ô B2.</t>
  </si>
  <si>
    <t>Đầu đề của bảng nằm trong các ô B3 đến D3. 
Bảng này sẽ được cập nhật tự động dựa trên nội dung nhập vào trang tính Mốc.
Cảnh báo: Việc sửa đổi hoặc xóa nội dung trong bảng này có thể gây hại cho chức năng cập nhật động của biểu đồ Lộ trình trong trang tính Lộ trình.
Tiếp tục sang ô A15 để biết hướng dẫn tiếp theo.</t>
  </si>
  <si>
    <t>Khả năng cuộn qua lộ trình sẽ được hoàn thành với sự trợ giúp của giá trị gia số. Tiêu đề của khả năng này nằm trong ô B15.
Một bảng có tiêu đề và một giá trị duy nhất nằm trong các ô B16 và B17.
Tiếp tục sang ô A19 để biết hướng dẫn tiếp theo.</t>
  </si>
  <si>
    <t>Biểu đồ Lộ trình vẽ các năm cho đường thời gian. Để thực hiện việc này, năm phải được ghi lại từ Danh sách mốc. 
Tiêu đề của phần này là "Năm" trong ô B19. 
Giá trị năm sẽ được tạo tự động trong các ô C20 đến C22.
Cảnh báo: Việc xóa hoặc sửa đổi các năm này có thể thay đổi độ chính xác của biểu đồ Lộ trình.
Tiếp tục sang ô A24 để biết hướng dẫn tiếp theo.</t>
  </si>
  <si>
    <t>Các vạch dấu hình bánh donut trong biểu đồ Lộ trình chứa các ngày từ nội dung biểu đồ động trong trang tính này. Các ngày là Ngày đầu tiên trong ô C24, Ngày giữa trong ô C25 và ngày cuối trong ô C26.
Không có thêm hướng dẫn nào trong trang tính này.</t>
  </si>
  <si>
    <t>Không xóa trang tính này!</t>
  </si>
  <si>
    <t>Nội dung Biểu đồ động</t>
  </si>
  <si>
    <t>Chức năng cuộn</t>
  </si>
  <si>
    <t>Gia số hàng</t>
  </si>
  <si>
    <t>Năm</t>
  </si>
  <si>
    <t>Ngày đầu tiên</t>
  </si>
  <si>
    <t>Ngày giữa</t>
  </si>
  <si>
    <t>Ngày cuối</t>
  </si>
  <si>
    <t>Sự kiện</t>
  </si>
  <si>
    <t>&lt;-- năm ở vị trí đầu lộ trình</t>
  </si>
  <si>
    <t>&lt;- năm ở giai đoạn giữa lộ trình, lưu ý, mục này có thể trống nếu năm trùng với vị trí bắt đầu lộ trình</t>
  </si>
  <si>
    <t>&lt;- năm ở vị trí cuối lộ trình, lưu ý, mục này có thể trống nếu năm trùng với năm nằm ở vị trí bắt đầu lộ trình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</si>
</sst>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164" formatCode="[$-409]d\ mmm;@"/>
    <numFmt numFmtId="165" formatCode="[$]d\ mmm;@" x16r2:formatCode16="[$-vi-VI]d\ mmm;@"/>
  </numFmts>
  <fonts count="20" x14ac:knownFonts="1">
    <font>
      <sz val="11"/>
      <color theme="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rgb="FF7F7F7F"/>
      <name val="Tahoma"/>
      <family val="2"/>
    </font>
    <font>
      <sz val="11"/>
      <color rgb="FF006100"/>
      <name val="Tahoma"/>
      <family val="2"/>
    </font>
    <font>
      <b/>
      <sz val="18"/>
      <color theme="8"/>
      <name val="Tahoma"/>
      <family val="2"/>
    </font>
    <font>
      <b/>
      <sz val="12"/>
      <color theme="8"/>
      <name val="Tahoma"/>
      <family val="2"/>
    </font>
    <font>
      <b/>
      <sz val="12"/>
      <color theme="0"/>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18"/>
      <color theme="3"/>
      <name val="Tahoma"/>
      <family val="2"/>
    </font>
    <font>
      <b/>
      <sz val="11"/>
      <color theme="1"/>
      <name val="Tahoma"/>
      <family val="2"/>
    </font>
    <font>
      <sz val="11"/>
      <color rgb="FFFF0000"/>
      <name val="Tahoma"/>
      <family val="2"/>
    </font>
    <font>
      <sz val="11"/>
      <color theme="8" tint="0.79998168889431442"/>
      <name val="Tahoma"/>
      <family val="2"/>
    </font>
  </fonts>
  <fills count="37">
    <fill>
      <patternFill patternType="none"/>
    </fill>
    <fill>
      <patternFill patternType="gray125"/>
    </fill>
    <fill>
      <patternFill patternType="solid">
        <fgColor theme="8" tint="0.79998168889431442"/>
        <bgColor indexed="64"/>
      </patternFill>
    </fill>
    <fill>
      <patternFill patternType="solid">
        <fgColor theme="8" tint="-0.2499465926084170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8" fillId="0" borderId="0" applyNumberFormat="0" applyFill="0" applyProtection="0">
      <alignment vertical="top"/>
    </xf>
    <xf numFmtId="0" fontId="9" fillId="0" borderId="0" applyNumberFormat="0" applyFill="0" applyAlignment="0" applyProtection="0"/>
    <xf numFmtId="3" fontId="1" fillId="0" borderId="0" applyFont="0" applyFill="0" applyBorder="0" applyProtection="0">
      <alignment horizontal="center" vertical="center"/>
    </xf>
    <xf numFmtId="0" fontId="10" fillId="3" borderId="0" applyNumberFormat="0" applyProtection="0">
      <alignment horizontal="right" vertical="top" indent="1"/>
    </xf>
    <xf numFmtId="14" fontId="1" fillId="0" borderId="0" applyFont="0" applyFill="0" applyBorder="0">
      <alignment horizontal="center" vertical="center" wrapText="1"/>
    </xf>
    <xf numFmtId="0" fontId="2" fillId="0" borderId="0"/>
    <xf numFmtId="0" fontId="19" fillId="2" borderId="0">
      <alignment wrapText="1"/>
    </xf>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7" fillId="6" borderId="0" applyNumberFormat="0" applyBorder="0" applyAlignment="0" applyProtection="0"/>
    <xf numFmtId="0" fontId="3" fillId="7" borderId="0" applyNumberFormat="0" applyBorder="0" applyAlignment="0" applyProtection="0"/>
    <xf numFmtId="0" fontId="14" fillId="8" borderId="0" applyNumberFormat="0" applyBorder="0" applyAlignment="0" applyProtection="0"/>
    <xf numFmtId="0" fontId="12" fillId="9" borderId="1" applyNumberFormat="0" applyAlignment="0" applyProtection="0"/>
    <xf numFmtId="0" fontId="15" fillId="10" borderId="2" applyNumberFormat="0" applyAlignment="0" applyProtection="0"/>
    <xf numFmtId="0" fontId="4" fillId="10" borderId="1" applyNumberFormat="0" applyAlignment="0" applyProtection="0"/>
    <xf numFmtId="0" fontId="13" fillId="0" borderId="3" applyNumberFormat="0" applyFill="0" applyAlignment="0" applyProtection="0"/>
    <xf numFmtId="0" fontId="5" fillId="11" borderId="4" applyNumberFormat="0" applyAlignment="0" applyProtection="0"/>
    <xf numFmtId="0" fontId="18" fillId="0" borderId="0" applyNumberFormat="0" applyFill="0" applyBorder="0" applyAlignment="0" applyProtection="0"/>
    <xf numFmtId="0" fontId="1" fillId="12" borderId="5" applyNumberFormat="0" applyFont="0" applyAlignment="0" applyProtection="0"/>
    <xf numFmtId="0" fontId="6" fillId="0" borderId="0" applyNumberFormat="0" applyFill="0" applyBorder="0" applyAlignment="0" applyProtection="0"/>
    <xf numFmtId="0" fontId="17" fillId="0" borderId="6"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3">
    <xf numFmtId="0" fontId="0" fillId="0" borderId="0" xfId="0"/>
    <xf numFmtId="0" fontId="8" fillId="0" borderId="0" xfId="1" applyAlignment="1">
      <alignment vertical="center"/>
    </xf>
    <xf numFmtId="0" fontId="9" fillId="0" borderId="0" xfId="2" applyAlignment="1"/>
    <xf numFmtId="0" fontId="0" fillId="0" borderId="0" xfId="0" applyAlignment="1">
      <alignment wrapText="1"/>
    </xf>
    <xf numFmtId="0" fontId="9" fillId="0" borderId="0" xfId="2"/>
    <xf numFmtId="0" fontId="0" fillId="0" borderId="0" xfId="0" applyFont="1" applyFill="1" applyBorder="1" applyAlignment="1">
      <alignment wrapText="1"/>
    </xf>
    <xf numFmtId="14" fontId="0" fillId="0" borderId="0" xfId="0" applyNumberFormat="1" applyAlignment="1">
      <alignment wrapText="1"/>
    </xf>
    <xf numFmtId="164" fontId="0" fillId="0" borderId="0" xfId="0" applyNumberFormat="1"/>
    <xf numFmtId="0" fontId="9" fillId="0" borderId="0" xfId="2" applyNumberFormat="1"/>
    <xf numFmtId="14" fontId="0" fillId="0" borderId="0" xfId="0" applyNumberFormat="1" applyAlignment="1">
      <alignment horizontal="center"/>
    </xf>
    <xf numFmtId="0" fontId="0" fillId="0" borderId="0" xfId="0" applyAlignment="1">
      <alignment horizontal="center"/>
    </xf>
    <xf numFmtId="0" fontId="8" fillId="0" borderId="0" xfId="1">
      <alignment vertical="top"/>
    </xf>
    <xf numFmtId="0" fontId="10" fillId="3" borderId="0" xfId="4">
      <alignment horizontal="right" vertical="top" indent="1"/>
    </xf>
    <xf numFmtId="0" fontId="0" fillId="2" borderId="0" xfId="0" applyFill="1"/>
    <xf numFmtId="3" fontId="0" fillId="0" borderId="0" xfId="3" applyFont="1" applyFill="1" applyBorder="1">
      <alignment horizontal="center" vertical="center"/>
    </xf>
    <xf numFmtId="3" fontId="0" fillId="0" borderId="0" xfId="3" applyFont="1">
      <alignment horizontal="center" vertical="center"/>
    </xf>
    <xf numFmtId="14" fontId="0" fillId="0" borderId="0" xfId="5" applyFont="1" applyFill="1" applyBorder="1">
      <alignment horizontal="center" vertical="center" wrapText="1"/>
    </xf>
    <xf numFmtId="14" fontId="0" fillId="0" borderId="0" xfId="5" applyFont="1" applyFill="1">
      <alignment horizontal="center" vertical="center" wrapText="1"/>
    </xf>
    <xf numFmtId="0" fontId="2" fillId="0" borderId="0" xfId="6"/>
    <xf numFmtId="0" fontId="0" fillId="4" borderId="0" xfId="0" applyFill="1"/>
    <xf numFmtId="0" fontId="19" fillId="2" borderId="0" xfId="7">
      <alignment wrapText="1"/>
    </xf>
    <xf numFmtId="0" fontId="19" fillId="5" borderId="0" xfId="7" applyFill="1">
      <alignment wrapText="1"/>
    </xf>
    <xf numFmtId="165" fontId="0" fillId="0" borderId="0" xfId="0" applyNumberFormat="1"/>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3" builtinId="3" customBuiltin="1"/>
    <cellStyle name="Comma [0]" xfId="8" builtinId="6" customBuiltin="1"/>
    <cellStyle name="Currency" xfId="9" builtinId="4" customBuiltin="1"/>
    <cellStyle name="Currency [0]" xfId="10" builtinId="7" customBuiltin="1"/>
    <cellStyle name="Explanatory Text" xfId="24" builtinId="53" customBuiltin="1"/>
    <cellStyle name="Good" xfId="14" builtinId="26" customBuiltin="1"/>
    <cellStyle name="Heading 1" xfId="1" builtinId="16" customBuiltin="1"/>
    <cellStyle name="Heading 2" xfId="2" builtinId="17" customBuiltin="1"/>
    <cellStyle name="Heading 3" xfId="4" builtinId="18" customBuiltin="1"/>
    <cellStyle name="Heading 4" xfId="13" builtinId="19" customBuiltin="1"/>
    <cellStyle name="Input" xfId="17" builtinId="20" customBuiltin="1"/>
    <cellStyle name="Linked Cell" xfId="20" builtinId="24" customBuiltin="1"/>
    <cellStyle name="Neutral" xfId="16" builtinId="28" customBuiltin="1"/>
    <cellStyle name="Ngày" xfId="5"/>
    <cellStyle name="Normal" xfId="0" builtinId="0" customBuiltin="1"/>
    <cellStyle name="Note" xfId="23" builtinId="10" customBuiltin="1"/>
    <cellStyle name="Output" xfId="18" builtinId="21" customBuiltin="1"/>
    <cellStyle name="Percent" xfId="11" builtinId="5" customBuiltin="1"/>
    <cellStyle name="Title" xfId="12" builtinId="15" customBuiltin="1"/>
    <cellStyle name="Total" xfId="25" builtinId="25" customBuiltin="1"/>
    <cellStyle name="Warning Text" xfId="22" builtinId="11" customBuiltin="1"/>
    <cellStyle name="z_Văn_bản_ẩn" xfId="6"/>
    <cellStyle name="z_Văn_bản_biểu_đồ_ẩn" xfId="7"/>
  </cellStyles>
  <dxfs count="11">
    <dxf>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dd/mm/yyyy"/>
      <alignment horizontal="general" vertical="bottom" textRotation="0" wrapText="1" indent="0" justifyLastLine="0" shrinkToFit="0" readingOrder="0"/>
    </dxf>
    <dxf>
      <numFmt numFmtId="166" formatCode="dd/mm/yyyy"/>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ill>
        <patternFill patternType="solid">
          <fgColor theme="5" tint="0.79992065187536243"/>
          <bgColor theme="8" tint="0.79998168889431442"/>
        </patternFill>
      </fill>
    </dxf>
    <dxf>
      <font>
        <color theme="8" tint="-0.499984740745262"/>
      </font>
      <border>
        <bottom style="thin">
          <color theme="8"/>
        </bottom>
      </border>
    </dxf>
    <dxf>
      <font>
        <b val="0"/>
        <i val="0"/>
        <color theme="8" tint="-0.499984740745262"/>
      </font>
      <border>
        <top style="thin">
          <color theme="8"/>
        </top>
        <bottom style="thin">
          <color theme="8"/>
        </bottom>
      </border>
    </dxf>
  </dxfs>
  <tableStyles count="1" defaultTableStyle="Kiểu bảng Lộ trình sản phẩm" defaultPivotStyle="PivotStyleLight16">
    <tableStyle name="Kiểu bảng Lộ trình sản phẩm" pivot="0" count="3">
      <tableStyleElement type="wholeTable" dxfId="10"/>
      <tableStyleElement type="headerRow" dxfId="9"/>
      <tableStyleElement type="first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0.95827541318139831"/>
        </c:manualLayout>
      </c:layout>
      <c:scatterChart>
        <c:scatterStyle val="lineMarker"/>
        <c:varyColors val="0"/>
        <c:ser>
          <c:idx val="0"/>
          <c:order val="0"/>
          <c:tx>
            <c:strRef>
              <c:f>'Dữ liệu biểu đồ'!$D$3</c:f>
              <c:strCache>
                <c:ptCount val="1"/>
                <c:pt idx="0">
                  <c:v>Vị trí</c:v>
                </c:pt>
              </c:strCache>
            </c:strRef>
          </c:tx>
          <c:spPr>
            <a:ln w="19050" cap="rnd">
              <a:noFill/>
              <a:round/>
            </a:ln>
            <a:effectLst/>
          </c:spPr>
          <c:marker>
            <c:symbol val="circle"/>
            <c:size val="5"/>
            <c:spPr>
              <a:solidFill>
                <a:schemeClr val="accent5">
                  <a:lumMod val="50000"/>
                </a:schemeClr>
              </a:solidFill>
              <a:ln w="9525">
                <a:solidFill>
                  <a:schemeClr val="accent5"/>
                </a:solidFill>
              </a:ln>
              <a:effectLst/>
            </c:spPr>
          </c:marker>
          <c:dLbls>
            <c:dLbl>
              <c:idx val="0"/>
              <c:tx>
                <c:rich>
                  <a:bodyPr/>
                  <a:lstStyle/>
                  <a:p>
                    <a:fld id="{CE0F6E80-F56E-43BC-985F-BC570DC4606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38F-4955-B7A2-9C15639C0302}"/>
                </c:ext>
              </c:extLst>
            </c:dLbl>
            <c:dLbl>
              <c:idx val="1"/>
              <c:tx>
                <c:rich>
                  <a:bodyPr/>
                  <a:lstStyle/>
                  <a:p>
                    <a:fld id="{7C4482B9-0770-4791-8F65-42CB8889856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38F-4955-B7A2-9C15639C0302}"/>
                </c:ext>
              </c:extLst>
            </c:dLbl>
            <c:dLbl>
              <c:idx val="2"/>
              <c:layout>
                <c:manualLayout>
                  <c:x val="-4.5977015874455497E-2"/>
                  <c:y val="3.7243947858472655E-3"/>
                </c:manualLayout>
              </c:layout>
              <c:tx>
                <c:rich>
                  <a:bodyPr/>
                  <a:lstStyle/>
                  <a:p>
                    <a:fld id="{60079E1D-7A7E-4C60-BAC8-3584FA51E9E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738F-4955-B7A2-9C15639C0302}"/>
                </c:ext>
              </c:extLst>
            </c:dLbl>
            <c:dLbl>
              <c:idx val="3"/>
              <c:tx>
                <c:rich>
                  <a:bodyPr/>
                  <a:lstStyle/>
                  <a:p>
                    <a:fld id="{96384599-9B80-44B5-AA97-490417CCB2A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38F-4955-B7A2-9C15639C0302}"/>
                </c:ext>
              </c:extLst>
            </c:dLbl>
            <c:dLbl>
              <c:idx val="4"/>
              <c:tx>
                <c:rich>
                  <a:bodyPr/>
                  <a:lstStyle/>
                  <a:p>
                    <a:fld id="{AE84ADD2-6A2B-4333-9763-3908DCC2024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38F-4955-B7A2-9C15639C0302}"/>
                </c:ext>
              </c:extLst>
            </c:dLbl>
            <c:dLbl>
              <c:idx val="5"/>
              <c:tx>
                <c:rich>
                  <a:bodyPr/>
                  <a:lstStyle/>
                  <a:p>
                    <a:fld id="{EF13C0B9-7C9B-4C3D-8D6F-A0ACF54A496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38F-4955-B7A2-9C15639C0302}"/>
                </c:ext>
              </c:extLst>
            </c:dLbl>
            <c:dLbl>
              <c:idx val="6"/>
              <c:layout>
                <c:manualLayout>
                  <c:x val="-1.6938900585325798E-2"/>
                  <c:y val="-3.9106145251396718E-2"/>
                </c:manualLayout>
              </c:layout>
              <c:tx>
                <c:rich>
                  <a:bodyPr/>
                  <a:lstStyle/>
                  <a:p>
                    <a:fld id="{948B6A34-8ED4-4B9E-AFDA-B865762A87A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38F-4955-B7A2-9C15639C0302}"/>
                </c:ext>
              </c:extLst>
            </c:dLbl>
            <c:dLbl>
              <c:idx val="7"/>
              <c:tx>
                <c:rich>
                  <a:bodyPr/>
                  <a:lstStyle/>
                  <a:p>
                    <a:fld id="{51BB3E53-591A-4253-8DFC-A0C36A0E892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38F-4955-B7A2-9C15639C0302}"/>
                </c:ext>
              </c:extLst>
            </c:dLbl>
            <c:dLbl>
              <c:idx val="8"/>
              <c:tx>
                <c:rich>
                  <a:bodyPr/>
                  <a:lstStyle/>
                  <a:p>
                    <a:fld id="{6651F6E3-78C9-4131-8F21-0E05990E1B0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38F-4955-B7A2-9C15639C0302}"/>
                </c:ext>
              </c:extLst>
            </c:dLbl>
            <c:dLbl>
              <c:idx val="9"/>
              <c:layout>
                <c:manualLayout>
                  <c:x val="0"/>
                  <c:y val="-1.1173184357542037E-2"/>
                </c:manualLayout>
              </c:layout>
              <c:tx>
                <c:rich>
                  <a:bodyPr/>
                  <a:lstStyle/>
                  <a:p>
                    <a:fld id="{579C7E37-D30A-4051-A5CF-56F38D96CF6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38F-4955-B7A2-9C15639C0302}"/>
                </c:ext>
              </c:extLst>
            </c:dLbl>
            <c:spPr>
              <a:noFill/>
              <a:ln>
                <a:noFill/>
              </a:ln>
              <a:effectLst/>
            </c:spPr>
            <c:txPr>
              <a:bodyPr rot="0" spcFirstLastPara="1" vertOverflow="ellipsis" horzOverflow="clip" vert="horz" wrap="none" lIns="38100" tIns="19050" rIns="38100" bIns="19050" anchor="ctr" anchorCtr="1">
                <a:spAutoFit/>
              </a:bodyPr>
              <a:lstStyle/>
              <a:p>
                <a:pPr>
                  <a:defRPr sz="1100" b="0" i="0" u="none" strike="noStrike" kern="1200" baseline="0">
                    <a:solidFill>
                      <a:schemeClr val="accent5">
                        <a:lumMod val="50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Dir val="y"/>
            <c:errBarType val="minus"/>
            <c:errValType val="percentage"/>
            <c:noEndCap val="1"/>
            <c:val val="100"/>
            <c:spPr>
              <a:noFill/>
              <a:ln w="9525" cap="rnd" cmpd="sng" algn="ctr">
                <a:solidFill>
                  <a:schemeClr val="accent5">
                    <a:lumMod val="75000"/>
                  </a:schemeClr>
                </a:solidFill>
                <a:round/>
              </a:ln>
              <a:effectLst/>
            </c:spPr>
          </c:errBars>
          <c:xVal>
            <c:multiLvlStrRef>
              <c:f>'Dữ liệu biểu đồ'!$B$4:$C$13</c:f>
              <c:multiLvlStrCache>
                <c:ptCount val="10"/>
                <c:lvl>
                  <c:pt idx="0">
                    <c:v>Bắt đầu</c:v>
                  </c:pt>
                  <c:pt idx="1">
                    <c:v>Phân tích sự cố
hoạt động 1</c:v>
                  </c:pt>
                  <c:pt idx="2">
                    <c:v>Phát triển tình huống của doanh nghiệp
hoạt động 1
hoạt động 2</c:v>
                  </c:pt>
                  <c:pt idx="3">
                    <c:v>Xem lại bản trình bày</c:v>
                  </c:pt>
                  <c:pt idx="4">
                    <c:v>Khởi động về mặt hành chính
hoạt động 1
hoạt động 2</c:v>
                  </c:pt>
                  <c:pt idx="5">
                    <c:v>Điều chỉnh về mặt hành chính
hoạt động 1
hoạt động 2
hoạt động 3</c:v>
                  </c:pt>
                  <c:pt idx="6">
                    <c:v>Hoạt động mua vào của bên liên quan</c:v>
                  </c:pt>
                  <c:pt idx="7">
                    <c:v>Lựa chọn tài nguyên</c:v>
                  </c:pt>
                  <c:pt idx="8">
                    <c:v>Tạo nhóm
hoạt động 1 </c:v>
                  </c:pt>
                  <c:pt idx="9">
                    <c:v>Hoạt động bắt đầu của nhóm
hoạt động 1 
hoạt động 2
hoạt động 3
hoạt động 4</c:v>
                  </c:pt>
                </c:lvl>
                <c:lvl>
                  <c:pt idx="0">
                    <c:v>6/29/2018</c:v>
                  </c:pt>
                  <c:pt idx="1">
                    <c:v>7/9/2018</c:v>
                  </c:pt>
                  <c:pt idx="2">
                    <c:v>7/29/2018</c:v>
                  </c:pt>
                  <c:pt idx="3">
                    <c:v>8/28/2018</c:v>
                  </c:pt>
                  <c:pt idx="4">
                    <c:v>10/7/2018</c:v>
                  </c:pt>
                  <c:pt idx="5">
                    <c:v>11/26/2018</c:v>
                  </c:pt>
                  <c:pt idx="6">
                    <c:v>1/25/2019</c:v>
                  </c:pt>
                  <c:pt idx="7">
                    <c:v>4/5/2019</c:v>
                  </c:pt>
                  <c:pt idx="8">
                    <c:v>6/24/2019</c:v>
                  </c:pt>
                  <c:pt idx="9">
                    <c:v>9/22/2019</c:v>
                  </c:pt>
                </c:lvl>
              </c:multiLvlStrCache>
            </c:multiLvlStrRef>
          </c:xVal>
          <c:yVal>
            <c:numRef>
              <c:f>'Dữ liệu biểu đồ'!$D$4:$D$13</c:f>
              <c:numCache>
                <c:formatCode>General</c:formatCode>
                <c:ptCount val="10"/>
                <c:pt idx="0">
                  <c:v>1</c:v>
                </c:pt>
                <c:pt idx="1">
                  <c:v>-2</c:v>
                </c:pt>
                <c:pt idx="2">
                  <c:v>1</c:v>
                </c:pt>
                <c:pt idx="3">
                  <c:v>-1</c:v>
                </c:pt>
                <c:pt idx="4">
                  <c:v>-0.5</c:v>
                </c:pt>
                <c:pt idx="5">
                  <c:v>2</c:v>
                </c:pt>
                <c:pt idx="6">
                  <c:v>0.5</c:v>
                </c:pt>
                <c:pt idx="7">
                  <c:v>-1</c:v>
                </c:pt>
                <c:pt idx="8">
                  <c:v>0.5</c:v>
                </c:pt>
                <c:pt idx="9">
                  <c:v>-2</c:v>
                </c:pt>
              </c:numCache>
            </c:numRef>
          </c:yVal>
          <c:smooth val="0"/>
          <c:extLst>
            <c:ext xmlns:c15="http://schemas.microsoft.com/office/drawing/2012/chart" uri="{02D57815-91ED-43cb-92C2-25804820EDAC}">
              <c15:datalabelsRange>
                <c15:f>'Dữ liệu biểu đồ'!$C$4:$C$13</c15:f>
                <c15:dlblRangeCache>
                  <c:ptCount val="10"/>
                  <c:pt idx="0">
                    <c:v>Bắt đầu</c:v>
                  </c:pt>
                  <c:pt idx="1">
                    <c:v>Phân tích sự cố
hoạt động 1</c:v>
                  </c:pt>
                  <c:pt idx="2">
                    <c:v>Phát triển tình huống của doanh nghiệp
hoạt động 1
hoạt động 2</c:v>
                  </c:pt>
                  <c:pt idx="3">
                    <c:v>Xem lại bản trình bày</c:v>
                  </c:pt>
                  <c:pt idx="4">
                    <c:v>Khởi động về mặt hành chính
hoạt động 1
hoạt động 2</c:v>
                  </c:pt>
                  <c:pt idx="5">
                    <c:v>Điều chỉnh về mặt hành chính
hoạt động 1
hoạt động 2
hoạt động 3</c:v>
                  </c:pt>
                  <c:pt idx="6">
                    <c:v>Hoạt động mua vào của bên liên quan</c:v>
                  </c:pt>
                  <c:pt idx="7">
                    <c:v>Lựa chọn tài nguyên</c:v>
                  </c:pt>
                  <c:pt idx="8">
                    <c:v>Tạo nhóm
hoạt động 1 </c:v>
                  </c:pt>
                  <c:pt idx="9">
                    <c:v>Hoạt động bắt đầu của nhóm
hoạt động 1 
hoạt động 2
hoạt động 3
hoạt động 4</c:v>
                  </c:pt>
                </c15:dlblRangeCache>
              </c15:datalabelsRange>
            </c:ext>
            <c:ext xmlns:c16="http://schemas.microsoft.com/office/drawing/2014/chart" uri="{C3380CC4-5D6E-409C-BE32-E72D297353CC}">
              <c16:uniqueId val="{0000000A-738F-4955-B7A2-9C15639C0302}"/>
            </c:ext>
          </c:extLst>
        </c:ser>
        <c:dLbls>
          <c:showLegendKey val="0"/>
          <c:showVal val="0"/>
          <c:showCatName val="0"/>
          <c:showSerName val="0"/>
          <c:showPercent val="0"/>
          <c:showBubbleSize val="0"/>
        </c:dLbls>
        <c:axId val="966684360"/>
        <c:axId val="966683048"/>
      </c:scatterChart>
      <c:valAx>
        <c:axId val="966684360"/>
        <c:scaling>
          <c:orientation val="minMax"/>
          <c:max val="12"/>
        </c:scaling>
        <c:delete val="0"/>
        <c:axPos val="b"/>
        <c:majorTickMark val="none"/>
        <c:minorTickMark val="none"/>
        <c:tickLblPos val="none"/>
        <c:spPr>
          <a:solidFill>
            <a:schemeClr val="accent5">
              <a:lumMod val="75000"/>
            </a:schemeClr>
          </a:solidFill>
          <a:ln w="63500" cap="flat" cmpd="sng" algn="ctr">
            <a:solidFill>
              <a:schemeClr val="accent5">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3048"/>
        <c:crosses val="autoZero"/>
        <c:crossBetween val="midCat"/>
        <c:majorUnit val="2"/>
        <c:minorUnit val="0.2"/>
      </c:valAx>
      <c:valAx>
        <c:axId val="966683048"/>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4360"/>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ữ liệu biểu đồ'!$B$17" horiz="1" max="1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38100</xdr:colOff>
      <xdr:row>0</xdr:row>
      <xdr:rowOff>9526</xdr:rowOff>
    </xdr:from>
    <xdr:to>
      <xdr:col>3</xdr:col>
      <xdr:colOff>3295649</xdr:colOff>
      <xdr:row>4</xdr:row>
      <xdr:rowOff>47626</xdr:rowOff>
    </xdr:to>
    <xdr:graphicFrame macro="">
      <xdr:nvGraphicFramePr>
        <xdr:cNvPr id="2" name="Biểu đồ 1" descr="Biểu đồ phân tán để vẽ mốc bên trên hoặc bên dưới và dọc theo đường thời gian.">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9525</xdr:colOff>
          <xdr:row>2</xdr:row>
          <xdr:rowOff>209550</xdr:rowOff>
        </xdr:from>
        <xdr:to>
          <xdr:col>4</xdr:col>
          <xdr:colOff>0</xdr:colOff>
          <xdr:row>4</xdr:row>
          <xdr:rowOff>47625</xdr:rowOff>
        </xdr:to>
        <xdr:sp macro="" textlink="">
          <xdr:nvSpPr>
            <xdr:cNvPr id="4098" name="Thanh cuộn 2" descr="Scrollbar to navigate the roadmap"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absolute">
    <xdr:from>
      <xdr:col>0</xdr:col>
      <xdr:colOff>19049</xdr:colOff>
      <xdr:row>0</xdr:row>
      <xdr:rowOff>1038225</xdr:rowOff>
    </xdr:from>
    <xdr:to>
      <xdr:col>3</xdr:col>
      <xdr:colOff>4395976</xdr:colOff>
      <xdr:row>1</xdr:row>
      <xdr:rowOff>1880920</xdr:rowOff>
    </xdr:to>
    <xdr:grpSp>
      <xdr:nvGrpSpPr>
        <xdr:cNvPr id="44" name="Nhóm 43" descr="Vạch dấu ngày tháng của mốc dọc theo đường thời gian lộ trình">
          <a:extLst>
            <a:ext uri="{FF2B5EF4-FFF2-40B4-BE49-F238E27FC236}">
              <a16:creationId xmlns:a16="http://schemas.microsoft.com/office/drawing/2014/main" id="{00000000-0008-0000-0100-00002C000000}"/>
            </a:ext>
          </a:extLst>
        </xdr:cNvPr>
        <xdr:cNvGrpSpPr/>
      </xdr:nvGrpSpPr>
      <xdr:grpSpPr>
        <a:xfrm>
          <a:off x="19049" y="1038225"/>
          <a:ext cx="11815952" cy="4081195"/>
          <a:chOff x="19049" y="1247137"/>
          <a:chExt cx="11815952" cy="3902696"/>
        </a:xfrm>
      </xdr:grpSpPr>
      <xdr:grpSp>
        <xdr:nvGrpSpPr>
          <xdr:cNvPr id="35" name="Nhóm 34" descr="Vạch dấu ngày tháng của mốc dọc theo đường thời gian lộ trình">
            <a:extLst>
              <a:ext uri="{FF2B5EF4-FFF2-40B4-BE49-F238E27FC236}">
                <a16:creationId xmlns:a16="http://schemas.microsoft.com/office/drawing/2014/main" id="{00000000-0008-0000-0100-000023000000}"/>
              </a:ext>
            </a:extLst>
          </xdr:cNvPr>
          <xdr:cNvGrpSpPr/>
        </xdr:nvGrpSpPr>
        <xdr:grpSpPr>
          <a:xfrm>
            <a:off x="11039473" y="2302210"/>
            <a:ext cx="795528" cy="994205"/>
            <a:chOff x="11039473" y="2302210"/>
            <a:chExt cx="795528" cy="994205"/>
          </a:xfrm>
        </xdr:grpSpPr>
        <xdr:sp macro="" textlink="'Dữ liệu biểu đồ'!C26">
          <xdr:nvSpPr>
            <xdr:cNvPr id="12" name="Hình tròn: Rỗng 11" descr="Mốc ngày trong hình bánh donut.">
              <a:extLst>
                <a:ext uri="{FF2B5EF4-FFF2-40B4-BE49-F238E27FC236}">
                  <a16:creationId xmlns:a16="http://schemas.microsoft.com/office/drawing/2014/main" id="{00000000-0008-0000-0100-00000C000000}"/>
                </a:ext>
              </a:extLst>
            </xdr:cNvPr>
            <xdr:cNvSpPr/>
          </xdr:nvSpPr>
          <xdr:spPr>
            <a:xfrm>
              <a:off x="11039473" y="2302210"/>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EDA3A338-67AB-4920-99D9-B3A1BE175CDC}" type="TxLink">
                <a:rPr lang="en-US" sz="1400" b="0" i="0" u="none" strike="noStrike">
                  <a:solidFill>
                    <a:srgbClr val="000000"/>
                  </a:solidFill>
                  <a:latin typeface="Corbel" panose="020B0503020204020204" pitchFamily="34" charset="0"/>
                </a:rPr>
                <a:pPr algn="ctr" rtl="0"/>
                <a:t>22 Thg9</a:t>
              </a:fld>
              <a:endParaRPr lang="en-US" sz="1400">
                <a:solidFill>
                  <a:schemeClr val="tx1"/>
                </a:solidFill>
                <a:latin typeface="Corbel" panose="020B0503020204020204" pitchFamily="34" charset="0"/>
              </a:endParaRPr>
            </a:p>
          </xdr:txBody>
        </xdr:sp>
        <xdr:grpSp>
          <xdr:nvGrpSpPr>
            <xdr:cNvPr id="20" name="Nhóm 19" descr="Vạch dấu ngày tháng của mốc dọc theo đường thời gian lộ trình">
              <a:extLst>
                <a:ext uri="{FF2B5EF4-FFF2-40B4-BE49-F238E27FC236}">
                  <a16:creationId xmlns:a16="http://schemas.microsoft.com/office/drawing/2014/main" id="{00000000-0008-0000-0100-000014000000}"/>
                </a:ext>
              </a:extLst>
            </xdr:cNvPr>
            <xdr:cNvGrpSpPr/>
          </xdr:nvGrpSpPr>
          <xdr:grpSpPr>
            <a:xfrm>
              <a:off x="11106150" y="3131823"/>
              <a:ext cx="683133" cy="164592"/>
              <a:chOff x="14306550" y="2374586"/>
              <a:chExt cx="683133" cy="164592"/>
            </a:xfrm>
          </xdr:grpSpPr>
          <xdr:sp macro="" textlink="">
            <xdr:nvSpPr>
              <xdr:cNvPr id="19" name="Lưu đồ: Đường kết nối 18" descr="Vòng tròn trang trí">
                <a:extLst>
                  <a:ext uri="{FF2B5EF4-FFF2-40B4-BE49-F238E27FC236}">
                    <a16:creationId xmlns:a16="http://schemas.microsoft.com/office/drawing/2014/main" id="{00000000-0008-0000-0100-000013000000}"/>
                  </a:ext>
                </a:extLst>
              </xdr:cNvPr>
              <xdr:cNvSpPr/>
            </xdr:nvSpPr>
            <xdr:spPr>
              <a:xfrm>
                <a:off x="14306550"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3" name="Lưu đồ: Đường kết nối 22" descr="Vòng tròn trang trí">
                <a:extLst>
                  <a:ext uri="{FF2B5EF4-FFF2-40B4-BE49-F238E27FC236}">
                    <a16:creationId xmlns:a16="http://schemas.microsoft.com/office/drawing/2014/main" id="{00000000-0008-0000-0100-000017000000}"/>
                  </a:ext>
                </a:extLst>
              </xdr:cNvPr>
              <xdr:cNvSpPr/>
            </xdr:nvSpPr>
            <xdr:spPr>
              <a:xfrm>
                <a:off x="14418564" y="240658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4" name="Lưu đồ: Đường kết nối 23" descr="Vòng tròn trang trí">
                <a:extLst>
                  <a:ext uri="{FF2B5EF4-FFF2-40B4-BE49-F238E27FC236}">
                    <a16:creationId xmlns:a16="http://schemas.microsoft.com/office/drawing/2014/main" id="{00000000-0008-0000-0100-000018000000}"/>
                  </a:ext>
                </a:extLst>
              </xdr:cNvPr>
              <xdr:cNvSpPr/>
            </xdr:nvSpPr>
            <xdr:spPr>
              <a:xfrm>
                <a:off x="14567154" y="2374586"/>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Lưu đồ: Đường kết nối 25" descr="Vòng tròn trang trí">
                <a:extLst>
                  <a:ext uri="{FF2B5EF4-FFF2-40B4-BE49-F238E27FC236}">
                    <a16:creationId xmlns:a16="http://schemas.microsoft.com/office/drawing/2014/main" id="{00000000-0008-0000-0100-00001A000000}"/>
                  </a:ext>
                </a:extLst>
              </xdr:cNvPr>
              <xdr:cNvSpPr/>
            </xdr:nvSpPr>
            <xdr:spPr>
              <a:xfrm rot="10800000">
                <a:off x="14925675"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7" name="Lưu đồ: Đường kết nối 26" descr="Vòng tròn trang trí">
                <a:extLst>
                  <a:ext uri="{FF2B5EF4-FFF2-40B4-BE49-F238E27FC236}">
                    <a16:creationId xmlns:a16="http://schemas.microsoft.com/office/drawing/2014/main" id="{00000000-0008-0000-0100-00001B000000}"/>
                  </a:ext>
                </a:extLst>
              </xdr:cNvPr>
              <xdr:cNvSpPr/>
            </xdr:nvSpPr>
            <xdr:spPr>
              <a:xfrm rot="10800000">
                <a:off x="14777085" y="2406589"/>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3" name="Nhóm 42" descr="Vạch dấu ngày tháng của mốc dọc theo đường thời gian lộ trình">
            <a:extLst>
              <a:ext uri="{FF2B5EF4-FFF2-40B4-BE49-F238E27FC236}">
                <a16:creationId xmlns:a16="http://schemas.microsoft.com/office/drawing/2014/main" id="{00000000-0008-0000-0100-00002B000000}"/>
              </a:ext>
            </a:extLst>
          </xdr:cNvPr>
          <xdr:cNvGrpSpPr/>
        </xdr:nvGrpSpPr>
        <xdr:grpSpPr>
          <a:xfrm>
            <a:off x="19049" y="4144038"/>
            <a:ext cx="795528" cy="1005795"/>
            <a:chOff x="19049" y="4144038"/>
            <a:chExt cx="795528" cy="1005795"/>
          </a:xfrm>
        </xdr:grpSpPr>
        <xdr:sp macro="" textlink="'Dữ liệu biểu đồ'!C24">
          <xdr:nvSpPr>
            <xdr:cNvPr id="17" name="Hình tròn: Rỗng 16" descr="Mốc ngày trong hình bánh donut.">
              <a:extLst>
                <a:ext uri="{FF2B5EF4-FFF2-40B4-BE49-F238E27FC236}">
                  <a16:creationId xmlns:a16="http://schemas.microsoft.com/office/drawing/2014/main" id="{00000000-0008-0000-0100-000011000000}"/>
                </a:ext>
              </a:extLst>
            </xdr:cNvPr>
            <xdr:cNvSpPr/>
          </xdr:nvSpPr>
          <xdr:spPr>
            <a:xfrm>
              <a:off x="19049" y="4354305"/>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60C87DDA-A70A-4557-99D2-718C0DB02B25}" type="TxLink">
                <a:rPr lang="en-US" sz="1400" b="0" i="0" u="none" strike="noStrike">
                  <a:solidFill>
                    <a:srgbClr val="000000"/>
                  </a:solidFill>
                  <a:latin typeface="Corbel" panose="020B0503020204020204" pitchFamily="34" charset="0"/>
                </a:rPr>
                <a:pPr algn="ctr" rtl="0"/>
                <a:t>29 Thg6</a:t>
              </a:fld>
              <a:endParaRPr lang="en-US" sz="1400">
                <a:solidFill>
                  <a:schemeClr val="tx1"/>
                </a:solidFill>
                <a:latin typeface="Corbel" panose="020B0503020204020204" pitchFamily="34" charset="0"/>
              </a:endParaRPr>
            </a:p>
          </xdr:txBody>
        </xdr:sp>
        <xdr:grpSp>
          <xdr:nvGrpSpPr>
            <xdr:cNvPr id="29" name="Nhóm 28" descr="Vạch dấu ngày tháng của mốc dọc theo đường thời gian lộ trình">
              <a:extLst>
                <a:ext uri="{FF2B5EF4-FFF2-40B4-BE49-F238E27FC236}">
                  <a16:creationId xmlns:a16="http://schemas.microsoft.com/office/drawing/2014/main" id="{00000000-0008-0000-0100-00001D000000}"/>
                </a:ext>
              </a:extLst>
            </xdr:cNvPr>
            <xdr:cNvGrpSpPr/>
          </xdr:nvGrpSpPr>
          <xdr:grpSpPr>
            <a:xfrm>
              <a:off x="95250" y="4144038"/>
              <a:ext cx="683133" cy="164592"/>
              <a:chOff x="11610975" y="2839113"/>
              <a:chExt cx="683133" cy="164592"/>
            </a:xfrm>
          </xdr:grpSpPr>
          <xdr:sp macro="" textlink="">
            <xdr:nvSpPr>
              <xdr:cNvPr id="30" name="Lưu đồ: Đường kết nối 29" descr="Vòng tròn trang trí">
                <a:extLst>
                  <a:ext uri="{FF2B5EF4-FFF2-40B4-BE49-F238E27FC236}">
                    <a16:creationId xmlns:a16="http://schemas.microsoft.com/office/drawing/2014/main" id="{00000000-0008-0000-0100-00001E000000}"/>
                  </a:ext>
                </a:extLst>
              </xdr:cNvPr>
              <xdr:cNvSpPr/>
            </xdr:nvSpPr>
            <xdr:spPr>
              <a:xfrm>
                <a:off x="11610975"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Lưu đồ: Đường kết nối 30" descr="Vòng tròn trang trí">
                <a:extLst>
                  <a:ext uri="{FF2B5EF4-FFF2-40B4-BE49-F238E27FC236}">
                    <a16:creationId xmlns:a16="http://schemas.microsoft.com/office/drawing/2014/main" id="{00000000-0008-0000-0100-00001F000000}"/>
                  </a:ext>
                </a:extLst>
              </xdr:cNvPr>
              <xdr:cNvSpPr/>
            </xdr:nvSpPr>
            <xdr:spPr>
              <a:xfrm>
                <a:off x="11722989" y="287111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Lưu đồ: Đường kết nối 31" descr="Vòng tròn trang trí">
                <a:extLst>
                  <a:ext uri="{FF2B5EF4-FFF2-40B4-BE49-F238E27FC236}">
                    <a16:creationId xmlns:a16="http://schemas.microsoft.com/office/drawing/2014/main" id="{00000000-0008-0000-0100-000020000000}"/>
                  </a:ext>
                </a:extLst>
              </xdr:cNvPr>
              <xdr:cNvSpPr/>
            </xdr:nvSpPr>
            <xdr:spPr>
              <a:xfrm>
                <a:off x="11871579" y="2839113"/>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Lưu đồ: Đường kết nối 32" descr="Vòng tròn trang trí">
                <a:extLst>
                  <a:ext uri="{FF2B5EF4-FFF2-40B4-BE49-F238E27FC236}">
                    <a16:creationId xmlns:a16="http://schemas.microsoft.com/office/drawing/2014/main" id="{00000000-0008-0000-0100-000021000000}"/>
                  </a:ext>
                </a:extLst>
              </xdr:cNvPr>
              <xdr:cNvSpPr/>
            </xdr:nvSpPr>
            <xdr:spPr>
              <a:xfrm rot="10800000">
                <a:off x="12230100"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4" name="Lưu đồ: Đường kết nối 33" descr="Vòng tròn trang trí">
                <a:extLst>
                  <a:ext uri="{FF2B5EF4-FFF2-40B4-BE49-F238E27FC236}">
                    <a16:creationId xmlns:a16="http://schemas.microsoft.com/office/drawing/2014/main" id="{00000000-0008-0000-0100-000022000000}"/>
                  </a:ext>
                </a:extLst>
              </xdr:cNvPr>
              <xdr:cNvSpPr/>
            </xdr:nvSpPr>
            <xdr:spPr>
              <a:xfrm rot="10800000">
                <a:off x="12081510" y="287111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2" name="Nhóm 41" descr="Vạch dấu ngày tháng của mốc dọc theo đường thời gian lộ trình">
            <a:extLst>
              <a:ext uri="{FF2B5EF4-FFF2-40B4-BE49-F238E27FC236}">
                <a16:creationId xmlns:a16="http://schemas.microsoft.com/office/drawing/2014/main" id="{00000000-0008-0000-0100-00002A000000}"/>
              </a:ext>
            </a:extLst>
          </xdr:cNvPr>
          <xdr:cNvGrpSpPr/>
        </xdr:nvGrpSpPr>
        <xdr:grpSpPr>
          <a:xfrm>
            <a:off x="4648200" y="1247137"/>
            <a:ext cx="795528" cy="1020031"/>
            <a:chOff x="4648200" y="1247137"/>
            <a:chExt cx="795528" cy="1020031"/>
          </a:xfrm>
        </xdr:grpSpPr>
        <xdr:sp macro="" textlink="'Dữ liệu biểu đồ'!C25">
          <xdr:nvSpPr>
            <xdr:cNvPr id="7" name="Hình tròn: Rỗng 6" descr="Vạch dấu ngày tháng của mốc dọc theo đường thời gian lộ trình">
              <a:extLst>
                <a:ext uri="{FF2B5EF4-FFF2-40B4-BE49-F238E27FC236}">
                  <a16:creationId xmlns:a16="http://schemas.microsoft.com/office/drawing/2014/main" id="{00000000-0008-0000-0100-000007000000}"/>
                </a:ext>
              </a:extLst>
            </xdr:cNvPr>
            <xdr:cNvSpPr/>
          </xdr:nvSpPr>
          <xdr:spPr>
            <a:xfrm>
              <a:off x="4648200" y="1247137"/>
              <a:ext cx="795528" cy="790576"/>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199D44F3-1370-48B7-9068-2DB846DC066A}" type="TxLink">
                <a:rPr lang="en-US" sz="1400" b="0" i="0" u="none" strike="noStrike">
                  <a:solidFill>
                    <a:srgbClr val="000000"/>
                  </a:solidFill>
                  <a:latin typeface="Corbel" panose="020B0503020204020204" pitchFamily="34" charset="0"/>
                </a:rPr>
                <a:pPr algn="ctr" rtl="0"/>
                <a:t>26 Thg11</a:t>
              </a:fld>
              <a:endParaRPr lang="en-US" sz="1400">
                <a:solidFill>
                  <a:schemeClr val="tx1"/>
                </a:solidFill>
                <a:latin typeface="Corbel" panose="020B0503020204020204" pitchFamily="34" charset="0"/>
              </a:endParaRPr>
            </a:p>
          </xdr:txBody>
        </xdr:sp>
        <xdr:grpSp>
          <xdr:nvGrpSpPr>
            <xdr:cNvPr id="36" name="Nhóm 35" descr="Vạch dấu ngày tháng của mốc dọc theo đường thời gian lộ trình">
              <a:extLst>
                <a:ext uri="{FF2B5EF4-FFF2-40B4-BE49-F238E27FC236}">
                  <a16:creationId xmlns:a16="http://schemas.microsoft.com/office/drawing/2014/main" id="{00000000-0008-0000-0100-000024000000}"/>
                </a:ext>
              </a:extLst>
            </xdr:cNvPr>
            <xdr:cNvGrpSpPr/>
          </xdr:nvGrpSpPr>
          <xdr:grpSpPr>
            <a:xfrm>
              <a:off x="4705350" y="2102576"/>
              <a:ext cx="683133" cy="164592"/>
              <a:chOff x="12068175" y="1345339"/>
              <a:chExt cx="683133" cy="164592"/>
            </a:xfrm>
          </xdr:grpSpPr>
          <xdr:sp macro="" textlink="">
            <xdr:nvSpPr>
              <xdr:cNvPr id="37" name="Lưu đồ: Đường kết nối 36" descr="Vòng tròn trang trí">
                <a:extLst>
                  <a:ext uri="{FF2B5EF4-FFF2-40B4-BE49-F238E27FC236}">
                    <a16:creationId xmlns:a16="http://schemas.microsoft.com/office/drawing/2014/main" id="{00000000-0008-0000-0100-000025000000}"/>
                  </a:ext>
                </a:extLst>
              </xdr:cNvPr>
              <xdr:cNvSpPr/>
            </xdr:nvSpPr>
            <xdr:spPr>
              <a:xfrm>
                <a:off x="12068175" y="1394294"/>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8" name="Lưu đồ: Đường kết nối 37" descr="Vòng tròn trang trí">
                <a:extLst>
                  <a:ext uri="{FF2B5EF4-FFF2-40B4-BE49-F238E27FC236}">
                    <a16:creationId xmlns:a16="http://schemas.microsoft.com/office/drawing/2014/main" id="{00000000-0008-0000-0100-000026000000}"/>
                  </a:ext>
                </a:extLst>
              </xdr:cNvPr>
              <xdr:cNvSpPr/>
            </xdr:nvSpPr>
            <xdr:spPr>
              <a:xfrm>
                <a:off x="12180189" y="1377344"/>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9" name="Lưu đồ: Đường kết nối 38" descr="Vòng tròn trang trí">
                <a:extLst>
                  <a:ext uri="{FF2B5EF4-FFF2-40B4-BE49-F238E27FC236}">
                    <a16:creationId xmlns:a16="http://schemas.microsoft.com/office/drawing/2014/main" id="{00000000-0008-0000-0100-000027000000}"/>
                  </a:ext>
                </a:extLst>
              </xdr:cNvPr>
              <xdr:cNvSpPr/>
            </xdr:nvSpPr>
            <xdr:spPr>
              <a:xfrm>
                <a:off x="12328779" y="1345339"/>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0" name="Lưu đồ: Đường kết nối 39" descr="Vòng tròn trang trí">
                <a:extLst>
                  <a:ext uri="{FF2B5EF4-FFF2-40B4-BE49-F238E27FC236}">
                    <a16:creationId xmlns:a16="http://schemas.microsoft.com/office/drawing/2014/main" id="{00000000-0008-0000-0100-000028000000}"/>
                  </a:ext>
                </a:extLst>
              </xdr:cNvPr>
              <xdr:cNvSpPr/>
            </xdr:nvSpPr>
            <xdr:spPr>
              <a:xfrm rot="10800000">
                <a:off x="12687300" y="1394299"/>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1" name="Lưu đồ: Đường kết nối 40" descr="Vòng tròn trang trí">
                <a:extLst>
                  <a:ext uri="{FF2B5EF4-FFF2-40B4-BE49-F238E27FC236}">
                    <a16:creationId xmlns:a16="http://schemas.microsoft.com/office/drawing/2014/main" id="{00000000-0008-0000-0100-000029000000}"/>
                  </a:ext>
                </a:extLst>
              </xdr:cNvPr>
              <xdr:cNvSpPr/>
            </xdr:nvSpPr>
            <xdr:spPr>
              <a:xfrm rot="10800000">
                <a:off x="12538710" y="137733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clientData/>
  </xdr:twoCellAnchor>
</xdr:wsDr>
</file>

<file path=xl/tables/table1.xml><?xml version="1.0" encoding="utf-8"?>
<table xmlns="http://schemas.openxmlformats.org/spreadsheetml/2006/main" id="2" name="Các_mốc_trên_lộ_trình" displayName="Các_mốc_trên_lộ_trình" ref="B2:E26">
  <autoFilter ref="B2:E26"/>
  <tableColumns count="4">
    <tableColumn id="4" name="Số" totalsRowLabel="Tổng" dataDxfId="7" totalsRowDxfId="6">
      <calculatedColumnFormula>ROW($A1)</calculatedColumnFormula>
    </tableColumn>
    <tableColumn id="5" name="Vị trí"/>
    <tableColumn id="1" name="Ngày" dataDxfId="5" totalsRowDxfId="4"/>
    <tableColumn id="2" name="Mốc" totalsRowFunction="count"/>
  </tableColumns>
  <tableStyleInfo name="Kiểu bảng Lộ trình sản phẩm" showFirstColumn="1" showLastColumn="0" showRowStripes="1" showColumnStripes="0"/>
  <extLst>
    <ext xmlns:x14="http://schemas.microsoft.com/office/spreadsheetml/2009/9/main" uri="{504A1905-F514-4f6f-8877-14C23A59335A}">
      <x14:table altTextSummary="Nhập vị trí để lập biểu đồ mốc trong bảng này bằng cách sử dụng các số nguyên âm hoặc nguyên dương trong khoảng từ 1 đến 3 để cho biết liệu mốc nằm trên hay nằm dưới đường thời gian. Nhập ngày hoặc mốc tương ứng cho từng vị trí."/>
    </ext>
  </extLst>
</table>
</file>

<file path=xl/tables/table2.xml><?xml version="1.0" encoding="utf-8"?>
<table xmlns="http://schemas.openxmlformats.org/spreadsheetml/2006/main" id="3" name="Dữ_liệu_biểu_đồ_động" displayName="Dữ_liệu_biểu_đồ_động" ref="B3:D13" totalsRowShown="0">
  <autoFilter ref="B3:D13">
    <filterColumn colId="0" hiddenButton="1"/>
    <filterColumn colId="1" hiddenButton="1"/>
    <filterColumn colId="2" hiddenButton="1"/>
  </autoFilter>
  <tableColumns count="3">
    <tableColumn id="1" name="Ngày" dataDxfId="3">
      <calculatedColumnFormula>IFERROR(IF(LEN(Mốc!D3)=0,"",INDEX(Các_mốc_trên_lộ_trình[],Mốc!$B3+$B$17,3)),"")</calculatedColumnFormula>
    </tableColumn>
    <tableColumn id="2" name="Sự kiện" dataDxfId="2">
      <calculatedColumnFormula>IFERROR(IF(LEN(Mốc!E3)=0,"",INDEX(Các_mốc_trên_lộ_trình[],Mốc!$B3+$B$17,4)),"")</calculatedColumnFormula>
    </tableColumn>
    <tableColumn id="3" name="Vị trí">
      <calculatedColumnFormula>IFERROR(INDEX(Các_mốc_trên_lộ_trình[],Mốc!$B3+$B$17,2),"")</calculatedColumnFormula>
    </tableColumn>
  </tableColumns>
  <tableStyleInfo name="Kiểu bảng Lộ trình sản phẩm" showFirstColumn="1" showLastColumn="0" showRowStripes="1" showColumnStripes="0"/>
  <extLst>
    <ext xmlns:x14="http://schemas.microsoft.com/office/spreadsheetml/2009/9/main" uri="{504A1905-F514-4f6f-8877-14C23A59335A}">
      <x14:table altTextSummary="Bảng nội dung Biểu đồ động này sẽ được tạo tự động từ dữ liệu nhập vào trang tính Mốc. Để duy trì chức năng động của biểu đồ Lộ trình trong trang tính Lộ trình, không được sửa đổi hay xóa bất cứ nội dung nào trong bảng này."/>
    </ext>
  </extLst>
</table>
</file>

<file path=xl/tables/table3.xml><?xml version="1.0" encoding="utf-8"?>
<table xmlns="http://schemas.openxmlformats.org/spreadsheetml/2006/main" id="4" name="Gia_số_cuộn" displayName="Gia_số_cuộn" ref="B16:B17" totalsRowShown="0" dataDxfId="1">
  <autoFilter ref="B16:B17"/>
  <tableColumns count="1">
    <tableColumn id="1" name="Gia số hàng" dataDxfId="0"/>
  </tableColumns>
  <tableStyleInfo name="Kiểu bảng Lộ trình sản phẩm" showFirstColumn="0" showLastColumn="0" showRowStripes="1" showColumnStripes="0"/>
  <extLst>
    <ext xmlns:x14="http://schemas.microsoft.com/office/spreadsheetml/2009/9/main" uri="{504A1905-F514-4f6f-8877-14C23A59335A}">
      <x14:table altTextSummary="Khả năng cuộn qua đường thời gian Lộ trình sẽ được hoàn thành với sự trợ giúp của giá trị tăng dần trong bảng này. Việc cập nhật giá trị này sẽ cuộn qua đường thời gian với gia số lớn hơn. Giá trị mặc định là 0."/>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27"/>
  <sheetViews>
    <sheetView showGridLines="0" tabSelected="1" workbookViewId="0"/>
  </sheetViews>
  <sheetFormatPr defaultRowHeight="14.25" x14ac:dyDescent="0.2"/>
  <cols>
    <col min="1" max="1" width="2.125" style="18" customWidth="1"/>
    <col min="2" max="2" width="5.75" hidden="1" customWidth="1"/>
    <col min="3" max="3" width="9" customWidth="1"/>
    <col min="4" max="4" width="15.375" customWidth="1"/>
    <col min="5" max="5" width="32.375" customWidth="1"/>
  </cols>
  <sheetData>
    <row r="1" spans="1:5" ht="22.5" x14ac:dyDescent="0.2">
      <c r="A1" s="18" t="s">
        <v>0</v>
      </c>
      <c r="C1" s="11" t="s">
        <v>5</v>
      </c>
      <c r="D1" s="3"/>
      <c r="E1" s="3"/>
    </row>
    <row r="2" spans="1:5" x14ac:dyDescent="0.2">
      <c r="A2" s="18" t="s">
        <v>1</v>
      </c>
      <c r="B2" s="5" t="s">
        <v>4</v>
      </c>
      <c r="C2" s="5" t="s">
        <v>6</v>
      </c>
      <c r="D2" s="5" t="s">
        <v>8</v>
      </c>
      <c r="E2" s="5" t="s">
        <v>5</v>
      </c>
    </row>
    <row r="3" spans="1:5" x14ac:dyDescent="0.2">
      <c r="A3" s="18" t="s">
        <v>2</v>
      </c>
      <c r="B3" s="14">
        <f>ROW($A1)</f>
        <v>1</v>
      </c>
      <c r="C3" s="14">
        <v>1</v>
      </c>
      <c r="D3" s="16">
        <f ca="1">TODAY()</f>
        <v>43280</v>
      </c>
      <c r="E3" t="s">
        <v>9</v>
      </c>
    </row>
    <row r="4" spans="1:5" ht="28.5" x14ac:dyDescent="0.2">
      <c r="B4" s="14">
        <f t="shared" ref="B4:B26" si="0">ROW($A2)</f>
        <v>2</v>
      </c>
      <c r="C4" s="14">
        <v>-2</v>
      </c>
      <c r="D4" s="16">
        <f ca="1">D3+10</f>
        <v>43290</v>
      </c>
      <c r="E4" s="3" t="s">
        <v>10</v>
      </c>
    </row>
    <row r="5" spans="1:5" ht="57" x14ac:dyDescent="0.2">
      <c r="B5" s="14">
        <f t="shared" si="0"/>
        <v>3</v>
      </c>
      <c r="C5" s="14">
        <v>1</v>
      </c>
      <c r="D5" s="16">
        <f ca="1">D4+20</f>
        <v>43310</v>
      </c>
      <c r="E5" s="3" t="s">
        <v>11</v>
      </c>
    </row>
    <row r="6" spans="1:5" x14ac:dyDescent="0.2">
      <c r="B6" s="14">
        <f t="shared" si="0"/>
        <v>4</v>
      </c>
      <c r="C6" s="14">
        <v>-1</v>
      </c>
      <c r="D6" s="16">
        <f ca="1">D5+30</f>
        <v>43340</v>
      </c>
      <c r="E6" t="s">
        <v>12</v>
      </c>
    </row>
    <row r="7" spans="1:5" ht="42.75" x14ac:dyDescent="0.2">
      <c r="B7" s="14">
        <f t="shared" si="0"/>
        <v>5</v>
      </c>
      <c r="C7" s="14">
        <v>-0.5</v>
      </c>
      <c r="D7" s="16">
        <f ca="1">D6+40</f>
        <v>43380</v>
      </c>
      <c r="E7" s="3" t="s">
        <v>13</v>
      </c>
    </row>
    <row r="8" spans="1:5" ht="57" x14ac:dyDescent="0.2">
      <c r="B8" s="14">
        <f t="shared" si="0"/>
        <v>6</v>
      </c>
      <c r="C8" s="14">
        <v>2</v>
      </c>
      <c r="D8" s="16">
        <f ca="1">D7+50</f>
        <v>43430</v>
      </c>
      <c r="E8" s="3" t="s">
        <v>14</v>
      </c>
    </row>
    <row r="9" spans="1:5" x14ac:dyDescent="0.2">
      <c r="B9" s="14">
        <f t="shared" si="0"/>
        <v>7</v>
      </c>
      <c r="C9" s="14">
        <v>0.5</v>
      </c>
      <c r="D9" s="16">
        <f ca="1">D8+60</f>
        <v>43490</v>
      </c>
      <c r="E9" t="s">
        <v>15</v>
      </c>
    </row>
    <row r="10" spans="1:5" x14ac:dyDescent="0.2">
      <c r="B10" s="14">
        <f t="shared" si="0"/>
        <v>8</v>
      </c>
      <c r="C10" s="14">
        <v>-1</v>
      </c>
      <c r="D10" s="16">
        <f ca="1">D9+70</f>
        <v>43560</v>
      </c>
      <c r="E10" t="s">
        <v>16</v>
      </c>
    </row>
    <row r="11" spans="1:5" ht="28.5" x14ac:dyDescent="0.2">
      <c r="B11" s="14">
        <f t="shared" si="0"/>
        <v>9</v>
      </c>
      <c r="C11" s="14">
        <v>0.5</v>
      </c>
      <c r="D11" s="16">
        <f ca="1">D10+80</f>
        <v>43640</v>
      </c>
      <c r="E11" s="3" t="s">
        <v>17</v>
      </c>
    </row>
    <row r="12" spans="1:5" ht="71.25" x14ac:dyDescent="0.2">
      <c r="B12" s="14">
        <f t="shared" si="0"/>
        <v>10</v>
      </c>
      <c r="C12" s="15">
        <v>-2</v>
      </c>
      <c r="D12" s="17">
        <f ca="1">D11+90</f>
        <v>43730</v>
      </c>
      <c r="E12" s="3" t="s">
        <v>18</v>
      </c>
    </row>
    <row r="13" spans="1:5" x14ac:dyDescent="0.2">
      <c r="B13" s="14">
        <f t="shared" si="0"/>
        <v>11</v>
      </c>
      <c r="C13" s="14">
        <v>3</v>
      </c>
      <c r="D13" s="17">
        <f ca="1">D12+100</f>
        <v>43830</v>
      </c>
      <c r="E13" t="s">
        <v>19</v>
      </c>
    </row>
    <row r="14" spans="1:5" x14ac:dyDescent="0.2">
      <c r="B14" s="14">
        <f t="shared" si="0"/>
        <v>12</v>
      </c>
      <c r="C14" s="14">
        <v>-1</v>
      </c>
      <c r="D14" s="17">
        <f ca="1">D13+90</f>
        <v>43920</v>
      </c>
      <c r="E14" t="s">
        <v>20</v>
      </c>
    </row>
    <row r="15" spans="1:5" x14ac:dyDescent="0.2">
      <c r="B15" s="14">
        <f t="shared" si="0"/>
        <v>13</v>
      </c>
      <c r="C15" s="14">
        <v>1</v>
      </c>
      <c r="D15" s="17">
        <f ca="1">D14+80</f>
        <v>44000</v>
      </c>
      <c r="E15" t="s">
        <v>21</v>
      </c>
    </row>
    <row r="16" spans="1:5" x14ac:dyDescent="0.2">
      <c r="B16" s="14">
        <f t="shared" si="0"/>
        <v>14</v>
      </c>
      <c r="C16" s="14">
        <v>1</v>
      </c>
      <c r="D16" s="17">
        <f ca="1">D15+70</f>
        <v>44070</v>
      </c>
      <c r="E16" t="s">
        <v>22</v>
      </c>
    </row>
    <row r="17" spans="1:5" x14ac:dyDescent="0.2">
      <c r="B17" s="14">
        <f t="shared" si="0"/>
        <v>15</v>
      </c>
      <c r="C17" s="14">
        <v>-3</v>
      </c>
      <c r="D17" s="17">
        <f ca="1">D16+60</f>
        <v>44130</v>
      </c>
      <c r="E17" t="s">
        <v>23</v>
      </c>
    </row>
    <row r="18" spans="1:5" x14ac:dyDescent="0.2">
      <c r="B18" s="14">
        <f t="shared" si="0"/>
        <v>16</v>
      </c>
      <c r="C18" s="14">
        <v>-2</v>
      </c>
      <c r="D18" s="17">
        <f ca="1">D17+50</f>
        <v>44180</v>
      </c>
      <c r="E18" t="s">
        <v>24</v>
      </c>
    </row>
    <row r="19" spans="1:5" x14ac:dyDescent="0.2">
      <c r="B19" s="14">
        <f t="shared" si="0"/>
        <v>17</v>
      </c>
      <c r="C19" s="14">
        <v>2</v>
      </c>
      <c r="D19" s="17">
        <f ca="1">D18+40</f>
        <v>44220</v>
      </c>
      <c r="E19" t="s">
        <v>25</v>
      </c>
    </row>
    <row r="20" spans="1:5" x14ac:dyDescent="0.2">
      <c r="B20" s="14">
        <f t="shared" si="0"/>
        <v>18</v>
      </c>
      <c r="C20" s="14">
        <v>-1</v>
      </c>
      <c r="D20" s="17">
        <f ca="1">D19+30</f>
        <v>44250</v>
      </c>
      <c r="E20" t="s">
        <v>23</v>
      </c>
    </row>
    <row r="21" spans="1:5" x14ac:dyDescent="0.2">
      <c r="B21" s="14">
        <f t="shared" si="0"/>
        <v>19</v>
      </c>
      <c r="C21" s="14">
        <v>1</v>
      </c>
      <c r="D21" s="17">
        <f ca="1">D20+20</f>
        <v>44270</v>
      </c>
      <c r="E21" t="s">
        <v>24</v>
      </c>
    </row>
    <row r="22" spans="1:5" x14ac:dyDescent="0.2">
      <c r="B22" s="14">
        <f t="shared" si="0"/>
        <v>20</v>
      </c>
      <c r="C22" s="15">
        <v>-3</v>
      </c>
      <c r="D22" s="17">
        <f ca="1">D21+10</f>
        <v>44280</v>
      </c>
      <c r="E22" t="s">
        <v>25</v>
      </c>
    </row>
    <row r="23" spans="1:5" x14ac:dyDescent="0.2">
      <c r="B23" s="14">
        <f t="shared" si="0"/>
        <v>21</v>
      </c>
      <c r="C23" s="14">
        <v>2</v>
      </c>
      <c r="D23" s="17">
        <f ca="1">D22+20</f>
        <v>44300</v>
      </c>
      <c r="E23" t="s">
        <v>26</v>
      </c>
    </row>
    <row r="24" spans="1:5" x14ac:dyDescent="0.2">
      <c r="B24" s="14">
        <f t="shared" si="0"/>
        <v>22</v>
      </c>
      <c r="C24" s="14">
        <v>1</v>
      </c>
      <c r="D24" s="17">
        <f ca="1">D23+30</f>
        <v>44330</v>
      </c>
      <c r="E24" t="s">
        <v>27</v>
      </c>
    </row>
    <row r="25" spans="1:5" x14ac:dyDescent="0.2">
      <c r="B25" s="14">
        <f t="shared" si="0"/>
        <v>23</v>
      </c>
      <c r="C25" s="14">
        <v>-3</v>
      </c>
      <c r="D25" s="17">
        <f ca="1">D24+40</f>
        <v>44370</v>
      </c>
      <c r="E25" t="s">
        <v>28</v>
      </c>
    </row>
    <row r="26" spans="1:5" x14ac:dyDescent="0.2">
      <c r="B26" s="14">
        <f t="shared" si="0"/>
        <v>24</v>
      </c>
      <c r="C26" s="14">
        <v>-2</v>
      </c>
      <c r="D26" s="17">
        <f ca="1">D25+50</f>
        <v>44420</v>
      </c>
      <c r="E26" t="s">
        <v>29</v>
      </c>
    </row>
    <row r="27" spans="1:5" x14ac:dyDescent="0.2">
      <c r="A27" s="18" t="s">
        <v>3</v>
      </c>
      <c r="C27" s="19" t="s">
        <v>7</v>
      </c>
      <c r="D27" s="19"/>
      <c r="E27" s="19"/>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ignoredErrors>
    <ignoredError sqref="D22 D13" formula="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pageSetUpPr fitToPage="1"/>
  </sheetPr>
  <dimension ref="A1:D3"/>
  <sheetViews>
    <sheetView showGridLines="0" workbookViewId="0"/>
  </sheetViews>
  <sheetFormatPr defaultRowHeight="14.25" x14ac:dyDescent="0.2"/>
  <cols>
    <col min="1" max="1" width="2.625" style="20" customWidth="1"/>
    <col min="2" max="3" width="47.5" style="13" customWidth="1"/>
    <col min="4" max="4" width="59" style="13" customWidth="1"/>
    <col min="5" max="5" width="14.125" style="13" customWidth="1"/>
    <col min="6" max="16384" width="9" style="13"/>
  </cols>
  <sheetData>
    <row r="1" spans="1:4" ht="255" customHeight="1" x14ac:dyDescent="0.2">
      <c r="A1" s="20" t="s">
        <v>30</v>
      </c>
    </row>
    <row r="2" spans="1:4" ht="246.75" customHeight="1" x14ac:dyDescent="0.2"/>
    <row r="3" spans="1:4" ht="18" customHeight="1" x14ac:dyDescent="0.2">
      <c r="A3" s="21"/>
      <c r="B3" s="12">
        <f ca="1">'Dữ liệu biểu đồ'!B20</f>
        <v>2018</v>
      </c>
      <c r="C3" s="12" t="str">
        <f ca="1">'Dữ liệu biểu đồ'!B21</f>
        <v/>
      </c>
      <c r="D3" s="12">
        <f ca="1">'Dữ liệu biểu đồ'!B22</f>
        <v>2019</v>
      </c>
    </row>
  </sheetData>
  <printOptions horizontalCentered="1"/>
  <pageMargins left="0.25" right="0.25" top="0.75" bottom="0.75" header="0.3" footer="0.3"/>
  <pageSetup paperSize="9" scale="82"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Thanh cuộn 2">
              <controlPr defaultSize="0" autoPict="0" altText="Scrollbar to navigate the roadmap">
                <anchor>
                  <from>
                    <xdr:col>0</xdr:col>
                    <xdr:colOff>9525</xdr:colOff>
                    <xdr:row>2</xdr:row>
                    <xdr:rowOff>209550</xdr:rowOff>
                  </from>
                  <to>
                    <xdr:col>4</xdr:col>
                    <xdr:colOff>0</xdr:colOff>
                    <xdr:row>4</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GridLines="0" workbookViewId="0"/>
  </sheetViews>
  <sheetFormatPr defaultRowHeight="14.25" x14ac:dyDescent="0.2"/>
  <cols>
    <col min="1" max="1" width="78.625" customWidth="1"/>
  </cols>
  <sheetData>
    <row r="1" spans="1:1" ht="22.5" x14ac:dyDescent="0.2">
      <c r="A1" s="1" t="s">
        <v>31</v>
      </c>
    </row>
    <row r="2" spans="1:1" ht="15" x14ac:dyDescent="0.2">
      <c r="A2" s="2" t="s">
        <v>32</v>
      </c>
    </row>
    <row r="3" spans="1:1" ht="242.25" x14ac:dyDescent="0.2">
      <c r="A3" s="3" t="s">
        <v>33</v>
      </c>
    </row>
    <row r="4" spans="1:1" ht="71.25" x14ac:dyDescent="0.2">
      <c r="A4" s="3" t="s">
        <v>34</v>
      </c>
    </row>
    <row r="5" spans="1:1" x14ac:dyDescent="0.2">
      <c r="A5" t="s">
        <v>35</v>
      </c>
    </row>
  </sheetData>
  <printOptions horizontalCentered="1"/>
  <pageMargins left="0.7" right="0.7" top="0.75" bottom="0.75" header="0.3" footer="0.3"/>
  <pageSetup paperSize="9"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D32"/>
  <sheetViews>
    <sheetView showGridLines="0" workbookViewId="0"/>
  </sheetViews>
  <sheetFormatPr defaultRowHeight="14.25" x14ac:dyDescent="0.2"/>
  <cols>
    <col min="1" max="1" width="2.125" style="18" customWidth="1"/>
    <col min="2" max="2" width="15.625" customWidth="1"/>
    <col min="3" max="3" width="13.125" customWidth="1"/>
    <col min="4" max="4" width="9.5" customWidth="1"/>
    <col min="6" max="6" width="17.75" bestFit="1" customWidth="1"/>
  </cols>
  <sheetData>
    <row r="1" spans="1:4" ht="46.5" customHeight="1" x14ac:dyDescent="0.2">
      <c r="A1" s="18" t="s">
        <v>36</v>
      </c>
      <c r="B1" s="11" t="s">
        <v>42</v>
      </c>
    </row>
    <row r="2" spans="1:4" ht="15" x14ac:dyDescent="0.2">
      <c r="A2" s="18" t="s">
        <v>37</v>
      </c>
      <c r="B2" s="4" t="s">
        <v>43</v>
      </c>
    </row>
    <row r="3" spans="1:4" x14ac:dyDescent="0.2">
      <c r="A3" s="18" t="s">
        <v>38</v>
      </c>
      <c r="B3" t="s">
        <v>8</v>
      </c>
      <c r="C3" t="s">
        <v>50</v>
      </c>
      <c r="D3" t="s">
        <v>6</v>
      </c>
    </row>
    <row r="4" spans="1:4" x14ac:dyDescent="0.2">
      <c r="B4" s="9">
        <f ca="1">IFERROR(IF(LEN(Mốc!D3)=0,"",INDEX(Các_mốc_trên_lộ_trình[],Mốc!$B3+$B$17,3)),"")</f>
        <v>43280</v>
      </c>
      <c r="C4" s="6" t="str">
        <f>IFERROR(IF(LEN(Mốc!E3)=0,"",INDEX(Các_mốc_trên_lộ_trình[],Mốc!$B3+$B$17,4)),"")</f>
        <v>Bắt đầu</v>
      </c>
      <c r="D4">
        <f>IFERROR(INDEX(Các_mốc_trên_lộ_trình[],Mốc!$B3+$B$17,2),"")</f>
        <v>1</v>
      </c>
    </row>
    <row r="5" spans="1:4" ht="42.75" x14ac:dyDescent="0.2">
      <c r="B5" s="9">
        <f ca="1">IFERROR(IF(LEN(Mốc!D4)=0,"",INDEX(Các_mốc_trên_lộ_trình[],Mốc!$B4+$B$17,3)),"")</f>
        <v>43290</v>
      </c>
      <c r="C5" s="6" t="str">
        <f>IFERROR(IF(LEN(Mốc!E4)=0,"",INDEX(Các_mốc_trên_lộ_trình[],Mốc!$B4+$B$17,4)),"")</f>
        <v>Phân tích sự cố
hoạt động 1</v>
      </c>
      <c r="D5">
        <f>IFERROR(INDEX(Các_mốc_trên_lộ_trình[],Mốc!$B4+$B$17,2),"")</f>
        <v>-2</v>
      </c>
    </row>
    <row r="6" spans="1:4" ht="71.25" x14ac:dyDescent="0.2">
      <c r="B6" s="9">
        <f ca="1">IFERROR(IF(LEN(Mốc!D5)=0,"",INDEX(Các_mốc_trên_lộ_trình[],Mốc!$B5+$B$17,3)),"")</f>
        <v>43310</v>
      </c>
      <c r="C6" s="6" t="str">
        <f>IFERROR(IF(LEN(Mốc!E5)=0,"",INDEX(Các_mốc_trên_lộ_trình[],Mốc!$B5+$B$17,4)),"")</f>
        <v>Phát triển tình huống của doanh nghiệp
hoạt động 1
hoạt động 2</v>
      </c>
      <c r="D6">
        <f>IFERROR(INDEX(Các_mốc_trên_lộ_trình[],Mốc!$B5+$B$17,2),"")</f>
        <v>1</v>
      </c>
    </row>
    <row r="7" spans="1:4" ht="28.5" x14ac:dyDescent="0.2">
      <c r="B7" s="9">
        <f ca="1">IFERROR(IF(LEN(Mốc!D6)=0,"",INDEX(Các_mốc_trên_lộ_trình[],Mốc!$B6+$B$17,3)),"")</f>
        <v>43340</v>
      </c>
      <c r="C7" s="6" t="str">
        <f>IFERROR(IF(LEN(Mốc!E6)=0,"",INDEX(Các_mốc_trên_lộ_trình[],Mốc!$B6+$B$17,4)),"")</f>
        <v>Xem lại bản trình bày</v>
      </c>
      <c r="D7">
        <f>IFERROR(INDEX(Các_mốc_trên_lộ_trình[],Mốc!$B6+$B$17,2),"")</f>
        <v>-1</v>
      </c>
    </row>
    <row r="8" spans="1:4" ht="71.25" x14ac:dyDescent="0.2">
      <c r="B8" s="9">
        <f ca="1">IFERROR(IF(LEN(Mốc!D7)=0,"",INDEX(Các_mốc_trên_lộ_trình[],Mốc!$B7+$B$17,3)),"")</f>
        <v>43380</v>
      </c>
      <c r="C8" s="6" t="str">
        <f>IFERROR(IF(LEN(Mốc!E7)=0,"",INDEX(Các_mốc_trên_lộ_trình[],Mốc!$B7+$B$17,4)),"")</f>
        <v>Khởi động về mặt hành chính
hoạt động 1
hoạt động 2</v>
      </c>
      <c r="D8">
        <f>IFERROR(INDEX(Các_mốc_trên_lộ_trình[],Mốc!$B7+$B$17,2),"")</f>
        <v>-0.5</v>
      </c>
    </row>
    <row r="9" spans="1:4" ht="85.5" x14ac:dyDescent="0.2">
      <c r="B9" s="9">
        <f ca="1">IFERROR(IF(LEN(Mốc!D8)=0,"",INDEX(Các_mốc_trên_lộ_trình[],Mốc!$B8+$B$17,3)),"")</f>
        <v>43430</v>
      </c>
      <c r="C9" s="6" t="str">
        <f>IFERROR(IF(LEN(Mốc!E8)=0,"",INDEX(Các_mốc_trên_lộ_trình[],Mốc!$B8+$B$17,4)),"")</f>
        <v>Điều chỉnh về mặt hành chính
hoạt động 1
hoạt động 2
hoạt động 3</v>
      </c>
      <c r="D9">
        <f>IFERROR(INDEX(Các_mốc_trên_lộ_trình[],Mốc!$B8+$B$17,2),"")</f>
        <v>2</v>
      </c>
    </row>
    <row r="10" spans="1:4" ht="42.75" x14ac:dyDescent="0.2">
      <c r="B10" s="9">
        <f ca="1">IFERROR(IF(LEN(Mốc!D9)=0,"",INDEX(Các_mốc_trên_lộ_trình[],Mốc!$B9+$B$17,3)),"")</f>
        <v>43490</v>
      </c>
      <c r="C10" s="6" t="str">
        <f>IFERROR(IF(LEN(Mốc!E9)=0,"",INDEX(Các_mốc_trên_lộ_trình[],Mốc!$B9+$B$17,4)),"")</f>
        <v>Hoạt động mua vào của bên liên quan</v>
      </c>
      <c r="D10">
        <f>IFERROR(INDEX(Các_mốc_trên_lộ_trình[],Mốc!$B9+$B$17,2),"")</f>
        <v>0.5</v>
      </c>
    </row>
    <row r="11" spans="1:4" ht="28.5" x14ac:dyDescent="0.2">
      <c r="B11" s="9">
        <f ca="1">IFERROR(IF(LEN(Mốc!D10)=0,"",INDEX(Các_mốc_trên_lộ_trình[],Mốc!$B10+$B$17,3)),"")</f>
        <v>43560</v>
      </c>
      <c r="C11" s="6" t="str">
        <f>IFERROR(IF(LEN(Mốc!E10)=0,"",INDEX(Các_mốc_trên_lộ_trình[],Mốc!$B10+$B$17,4)),"")</f>
        <v>Lựa chọn tài nguyên</v>
      </c>
      <c r="D11">
        <f>IFERROR(INDEX(Các_mốc_trên_lộ_trình[],Mốc!$B10+$B$17,2),"")</f>
        <v>-1</v>
      </c>
    </row>
    <row r="12" spans="1:4" ht="28.5" x14ac:dyDescent="0.2">
      <c r="B12" s="9">
        <f ca="1">IFERROR(IF(LEN(Mốc!D11)=0,"",INDEX(Các_mốc_trên_lộ_trình[],Mốc!$B11+$B$17,3)),"")</f>
        <v>43640</v>
      </c>
      <c r="C12" s="6" t="str">
        <f>IFERROR(IF(LEN(Mốc!E11)=0,"",INDEX(Các_mốc_trên_lộ_trình[],Mốc!$B11+$B$17,4)),"")</f>
        <v xml:space="preserve">Tạo nhóm
hoạt động 1 </v>
      </c>
      <c r="D12">
        <f>IFERROR(INDEX(Các_mốc_trên_lộ_trình[],Mốc!$B11+$B$17,2),"")</f>
        <v>0.5</v>
      </c>
    </row>
    <row r="13" spans="1:4" ht="99.75" x14ac:dyDescent="0.2">
      <c r="B13" s="9">
        <f ca="1">IFERROR(IF(LEN(Mốc!D12)=0,"",INDEX(Các_mốc_trên_lộ_trình[],Mốc!$B12+$B$17,3)),"")</f>
        <v>43730</v>
      </c>
      <c r="C13" s="6" t="str">
        <f>IFERROR(IF(LEN(Mốc!E12)=0,"",INDEX(Các_mốc_trên_lộ_trình[],Mốc!$B12+$B$17,4)),"")</f>
        <v>Hoạt động bắt đầu của nhóm
hoạt động 1 
hoạt động 2
hoạt động 3
hoạt động 4</v>
      </c>
      <c r="D13">
        <f>IFERROR(INDEX(Các_mốc_trên_lộ_trình[],Mốc!$B12+$B$17,2),"")</f>
        <v>-2</v>
      </c>
    </row>
    <row r="15" spans="1:4" ht="15" x14ac:dyDescent="0.2">
      <c r="A15" s="18" t="s">
        <v>39</v>
      </c>
      <c r="B15" s="4" t="s">
        <v>44</v>
      </c>
    </row>
    <row r="16" spans="1:4" x14ac:dyDescent="0.2">
      <c r="B16" t="s">
        <v>45</v>
      </c>
    </row>
    <row r="17" spans="1:3" x14ac:dyDescent="0.2">
      <c r="B17" s="10">
        <v>0</v>
      </c>
    </row>
    <row r="19" spans="1:3" ht="15" x14ac:dyDescent="0.2">
      <c r="A19" s="18" t="s">
        <v>40</v>
      </c>
      <c r="B19" s="4" t="s">
        <v>46</v>
      </c>
    </row>
    <row r="20" spans="1:3" x14ac:dyDescent="0.2">
      <c r="B20">
        <f ca="1">IFERROR(YEAR(B4),"")</f>
        <v>2018</v>
      </c>
      <c r="C20" t="s">
        <v>51</v>
      </c>
    </row>
    <row r="21" spans="1:3" x14ac:dyDescent="0.2">
      <c r="B21" t="str">
        <f ca="1">IFERROR(IF(YEAR($B$9)=$B$20,"",YEAR($B$9)),"")</f>
        <v/>
      </c>
      <c r="C21" t="s">
        <v>52</v>
      </c>
    </row>
    <row r="22" spans="1:3" x14ac:dyDescent="0.2">
      <c r="B22">
        <f ca="1">IFERROR(IF(YEAR($B$13)=$B$20,"",YEAR($B$13)),"")</f>
        <v>2019</v>
      </c>
      <c r="C22" t="s">
        <v>53</v>
      </c>
    </row>
    <row r="24" spans="1:3" ht="15" x14ac:dyDescent="0.2">
      <c r="A24" s="18" t="s">
        <v>41</v>
      </c>
      <c r="B24" s="4" t="s">
        <v>47</v>
      </c>
      <c r="C24" s="22">
        <f ca="1">B4</f>
        <v>43280</v>
      </c>
    </row>
    <row r="25" spans="1:3" ht="15" x14ac:dyDescent="0.2">
      <c r="B25" s="4" t="s">
        <v>48</v>
      </c>
      <c r="C25" s="22">
        <f ca="1">B9</f>
        <v>43430</v>
      </c>
    </row>
    <row r="26" spans="1:3" ht="15" x14ac:dyDescent="0.2">
      <c r="B26" s="8" t="s">
        <v>49</v>
      </c>
      <c r="C26" s="22">
        <f ca="1">B13</f>
        <v>43730</v>
      </c>
    </row>
    <row r="27" spans="1:3" x14ac:dyDescent="0.2">
      <c r="B27" s="7"/>
    </row>
    <row r="28" spans="1:3" x14ac:dyDescent="0.2">
      <c r="B28" s="7"/>
    </row>
    <row r="29" spans="1:3" x14ac:dyDescent="0.2">
      <c r="B29" s="7"/>
    </row>
    <row r="30" spans="1:3" x14ac:dyDescent="0.2">
      <c r="B30" s="7"/>
    </row>
    <row r="31" spans="1:3" x14ac:dyDescent="0.2">
      <c r="B31" s="7"/>
    </row>
    <row r="32" spans="1:3" x14ac:dyDescent="0.2">
      <c r="B32" s="7"/>
    </row>
  </sheetData>
  <printOptions horizontalCentered="1"/>
  <pageMargins left="0.7" right="0.7" top="0.75" bottom="0.75" header="0.3" footer="0.3"/>
  <pageSetup paperSize="9" scale="73" fitToHeight="0" orientation="portrait" horizontalDpi="1200" verticalDpi="1200" r:id="rId1"/>
  <headerFooter differentFirst="1">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Mốc</vt:lpstr>
      <vt:lpstr>Lộ trình</vt:lpstr>
      <vt:lpstr>Giới thiệu</vt:lpstr>
      <vt:lpstr>Dữ liệu biểu đồ</vt:lpstr>
      <vt:lpstr>Mốc!Print_Titles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2018-06-29T13:47:29Z</dcterms:created>
  <dcterms:modified xsi:type="dcterms:W3CDTF">2018-06-29T13:47:29Z</dcterms:modified>
</cp:coreProperties>
</file>