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10185"/>
  </bookViews>
  <sheets>
    <sheet name="สรุปการชำระเงิน" sheetId="2" r:id="rId1"/>
    <sheet name="บันทึกประจำวันการชำระเงิน" sheetId="1" r:id="rId2"/>
  </sheets>
  <definedNames>
    <definedName name="_xlnm.Print_Titles" localSheetId="1">บันทึกประจำวันการชำระเงิน!$2:$2</definedName>
    <definedName name="_xlnm.Print_Titles" localSheetId="0">สรุปการชำระเงิน!$2:$2</definedName>
    <definedName name="ชื่อเรื่อง1">สรุปการชำระเงิน[[#Headers],[วันที่]]</definedName>
    <definedName name="ชื่อเรื่อง2">ทะเบียน[[#Headers],[วันที่]]</definedName>
    <definedName name="ชื่อประเภท" localSheetId="0">สรุปการชำระเงิน!A$2</definedName>
    <definedName name="ประเภท">INDEX(สรุปการชำระเงิน[#Headers],1):INDEX(สรุปการชำระเงิน[#Headers],COUNTA(สรุปการชำระเงิน[#Headers]))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7" i="2" s="1"/>
  <c r="B8" i="1"/>
  <c r="B8" i="2" s="1"/>
  <c r="B9" i="1"/>
  <c r="B9" i="2" s="1"/>
  <c r="B10" i="1"/>
  <c r="B10" i="2" s="1"/>
  <c r="B11" i="1"/>
  <c r="B11" i="2" s="1"/>
  <c r="B12" i="1"/>
  <c r="B12" i="2" s="1"/>
  <c r="B13" i="1"/>
  <c r="B13" i="2" s="1"/>
  <c r="B14" i="1"/>
  <c r="B14" i="2" s="1"/>
  <c r="B15" i="1"/>
  <c r="B15" i="2" s="1"/>
  <c r="B16" i="1"/>
  <c r="B16" i="2" s="1"/>
  <c r="B17" i="1"/>
  <c r="B17" i="2" s="1"/>
  <c r="F18" i="1" l="1"/>
  <c r="F17" i="2"/>
  <c r="F3" i="2"/>
  <c r="G15" i="2"/>
  <c r="D11" i="2"/>
  <c r="H7" i="2"/>
  <c r="K11" i="2"/>
  <c r="E5" i="2"/>
  <c r="H12" i="2"/>
  <c r="G17" i="2"/>
  <c r="C3" i="2"/>
  <c r="J15" i="2"/>
  <c r="F15" i="2"/>
  <c r="G6" i="2"/>
  <c r="D3" i="2"/>
  <c r="D14" i="2"/>
  <c r="K5" i="2"/>
  <c r="K16" i="2"/>
  <c r="C15" i="2"/>
  <c r="E8" i="2"/>
  <c r="F11" i="2"/>
  <c r="C11" i="2"/>
  <c r="D16" i="2"/>
  <c r="C8" i="2"/>
  <c r="F12" i="2"/>
  <c r="F9" i="2"/>
  <c r="E6" i="2"/>
  <c r="K15" i="2"/>
  <c r="E16" i="2"/>
  <c r="G4" i="2"/>
  <c r="I8" i="2"/>
  <c r="G11" i="2"/>
  <c r="G5" i="2"/>
  <c r="I14" i="2"/>
  <c r="F8" i="2"/>
  <c r="C10" i="2"/>
  <c r="I15" i="2"/>
  <c r="J12" i="2"/>
  <c r="H13" i="2"/>
  <c r="E14" i="2"/>
  <c r="C4" i="2"/>
  <c r="K13" i="2"/>
  <c r="J7" i="2"/>
  <c r="G8" i="2"/>
  <c r="C5" i="2"/>
  <c r="F4" i="2"/>
  <c r="I17" i="2"/>
  <c r="E9" i="2"/>
  <c r="J11" i="2"/>
  <c r="F6" i="2"/>
  <c r="E4" i="2"/>
  <c r="I3" i="2"/>
  <c r="J5" i="2"/>
  <c r="C7" i="2"/>
  <c r="H14" i="2"/>
  <c r="G9" i="2"/>
  <c r="C16" i="2"/>
  <c r="J17" i="2"/>
  <c r="I13" i="2"/>
  <c r="H17" i="2"/>
  <c r="G12" i="2"/>
  <c r="E13" i="2"/>
  <c r="K3" i="2"/>
  <c r="F13" i="2"/>
  <c r="H16" i="2"/>
  <c r="F14" i="2"/>
  <c r="D8" i="2"/>
  <c r="J6" i="2"/>
  <c r="E12" i="2"/>
  <c r="D4" i="2"/>
  <c r="H9" i="2"/>
  <c r="H5" i="2"/>
  <c r="E17" i="2"/>
  <c r="H4" i="2"/>
  <c r="K12" i="2"/>
  <c r="J9" i="2"/>
  <c r="D10" i="2"/>
  <c r="J4" i="2"/>
  <c r="H11" i="2"/>
  <c r="K7" i="2"/>
  <c r="D6" i="2"/>
  <c r="D13" i="2"/>
  <c r="G7" i="2"/>
  <c r="D17" i="2"/>
  <c r="I10" i="2"/>
  <c r="J13" i="2"/>
  <c r="K10" i="2"/>
  <c r="I11" i="2"/>
  <c r="I9" i="2"/>
  <c r="I4" i="2"/>
  <c r="G10" i="2"/>
  <c r="D7" i="2"/>
  <c r="I6" i="2"/>
  <c r="E15" i="2"/>
  <c r="K4" i="2"/>
  <c r="I16" i="2"/>
  <c r="K9" i="2"/>
  <c r="D5" i="2"/>
  <c r="C17" i="2"/>
  <c r="H8" i="2"/>
  <c r="F16" i="2"/>
  <c r="J10" i="2"/>
  <c r="K17" i="2"/>
  <c r="E11" i="2"/>
  <c r="K8" i="2"/>
  <c r="E3" i="2"/>
  <c r="D12" i="2"/>
  <c r="J8" i="2"/>
  <c r="E10" i="2"/>
  <c r="E7" i="2"/>
  <c r="H6" i="2"/>
  <c r="K14" i="2"/>
  <c r="F10" i="2"/>
  <c r="J3" i="2"/>
  <c r="H3" i="2"/>
  <c r="C6" i="2"/>
  <c r="I12" i="2"/>
  <c r="G3" i="2"/>
  <c r="C9" i="2"/>
  <c r="C13" i="2"/>
  <c r="D9" i="2"/>
  <c r="C12" i="2"/>
  <c r="C14" i="2"/>
  <c r="I7" i="2"/>
  <c r="D15" i="2"/>
  <c r="G14" i="2"/>
  <c r="F5" i="2"/>
  <c r="H10" i="2"/>
  <c r="J16" i="2"/>
  <c r="K6" i="2"/>
  <c r="F7" i="2"/>
  <c r="G16" i="2"/>
  <c r="I5" i="2"/>
  <c r="J14" i="2"/>
  <c r="H15" i="2"/>
  <c r="G13" i="2"/>
  <c r="D18" i="2" l="1"/>
  <c r="E18" i="2"/>
  <c r="G18" i="2"/>
  <c r="F18" i="2"/>
  <c r="K18" i="2"/>
  <c r="H18" i="2"/>
  <c r="C18" i="2"/>
  <c r="J18" i="2"/>
  <c r="I18" i="2"/>
</calcChain>
</file>

<file path=xl/sharedStrings.xml><?xml version="1.0" encoding="utf-8"?>
<sst xmlns="http://schemas.openxmlformats.org/spreadsheetml/2006/main" count="50" uniqueCount="24">
  <si>
    <t>สรุปการชำระเงิน</t>
  </si>
  <si>
    <t>วันที่</t>
  </si>
  <si>
    <t>ประกันรถยนต์</t>
  </si>
  <si>
    <t>ของใช้ในสำนักงาน</t>
  </si>
  <si>
    <t>ปรับเปลี่ยนชื่อประเภทในส่วนหัวของตารางสรุปการชำระเงินด้านล่างเพื่อกำหนดเทมเพลตนี้ให้เหมาะกับความต้องการของคุณ ถ้าคุณต้องการเพิ่มประเภทเพิ่มเติม ให้คัดลอกคอลัมน์สุดท้ายของตาราง และวางลงทางด้านขวาของคอลัมน์ที่คัดลอก เมื่อคุณเปลี่ยนชื่อประเภท สูตรจะอัปเดตโดยอัตโนมัติ ให้แน่ใจว่าตารางนี้มีจำนวนแถวเท่ากันในเวิร์กชีตบันทึกประจำวันการชำระเงิน</t>
  </si>
  <si>
    <t>ไฟฟ้า</t>
  </si>
  <si>
    <t>จำนอง</t>
  </si>
  <si>
    <t>โทรศัพท์</t>
  </si>
  <si>
    <t>ว่าง 1</t>
  </si>
  <si>
    <t>ว่าง 2</t>
  </si>
  <si>
    <t>ว่าง 3</t>
  </si>
  <si>
    <t>ว่าง 4</t>
  </si>
  <si>
    <t>บันทึกประจำวันการชำระเงิน</t>
  </si>
  <si>
    <t>ยอดรวม</t>
  </si>
  <si>
    <t>จำนวน</t>
  </si>
  <si>
    <t>100</t>
  </si>
  <si>
    <t>คำอธิบาย</t>
  </si>
  <si>
    <t>Woodgrove Bank</t>
  </si>
  <si>
    <t>City Power &amp; Light</t>
  </si>
  <si>
    <t>Humongous Insurance</t>
  </si>
  <si>
    <t>ผู้ให้บริการโทรศัพท์</t>
  </si>
  <si>
    <t>Litware, Inc.</t>
  </si>
  <si>
    <t>ประเภท</t>
  </si>
  <si>
    <t>ยอดเงิน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</si>
</sst>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&quot;$&quot;#,##0.00"/>
    <numFmt numFmtId="165" formatCode="[$-1070000]d/mm/yyyy;@"/>
    <numFmt numFmtId="166" formatCode="&quot;฿&quot;#,##0.00;;"/>
    <numFmt numFmtId="167" formatCode="&quot;฿&quot;#,##0.00"/>
  </numFmts>
  <fonts count="20" x14ac:knownFonts="1"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3"/>
      <name val="Leelawadee"/>
      <family val="2"/>
    </font>
    <font>
      <sz val="13"/>
      <color theme="4" tint="-0.499984740745262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i/>
      <sz val="24"/>
      <color theme="4" tint="-0.24994659260841701"/>
      <name val="Leelawadee"/>
      <family val="2"/>
    </font>
    <font>
      <sz val="11"/>
      <color theme="4" tint="-0.49998474074526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i/>
      <sz val="24"/>
      <color theme="4" tint="-0.24994659260841701"/>
      <name val="Leelawadee"/>
      <family val="2"/>
    </font>
    <font>
      <sz val="11"/>
      <color rgb="FFFF0000"/>
      <name val="Leelawadee"/>
      <family val="2"/>
    </font>
    <font>
      <sz val="13"/>
      <color theme="3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17" fillId="0" borderId="0">
      <alignment horizontal="left" vertical="top"/>
    </xf>
    <xf numFmtId="1" fontId="6" fillId="0" borderId="0" applyFont="0" applyFill="0" applyBorder="0" applyAlignment="0" applyProtection="0"/>
    <xf numFmtId="41" fontId="6" fillId="0" borderId="0" applyFill="0" applyBorder="0" applyAlignment="0" applyProtection="0"/>
    <xf numFmtId="166" fontId="6" fillId="0" borderId="0" applyFont="0" applyFill="0" applyBorder="0" applyProtection="0">
      <alignment horizontal="right" vertical="center" indent="1"/>
    </xf>
    <xf numFmtId="164" fontId="7" fillId="0" borderId="0" applyFill="0" applyBorder="0" applyProtection="0">
      <alignment horizontal="right" vertical="center" indent="1"/>
    </xf>
    <xf numFmtId="9" fontId="6" fillId="0" borderId="0" applyFill="0" applyBorder="0" applyAlignment="0" applyProtection="0"/>
    <xf numFmtId="0" fontId="10" fillId="0" borderId="0">
      <alignment horizontal="left" vertical="top"/>
    </xf>
    <xf numFmtId="0" fontId="11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Alignment="0" applyProtection="0"/>
    <xf numFmtId="165" fontId="6" fillId="0" borderId="0" applyFont="0" applyFill="0" applyBorder="0" applyProtection="0">
      <alignment horizontal="center" vertical="center"/>
    </xf>
    <xf numFmtId="0" fontId="6" fillId="2" borderId="1">
      <alignment vertical="center" wrapText="1"/>
    </xf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4" applyNumberFormat="0" applyAlignment="0" applyProtection="0"/>
    <xf numFmtId="0" fontId="16" fillId="7" borderId="5" applyNumberFormat="0" applyAlignment="0" applyProtection="0"/>
    <xf numFmtId="0" fontId="4" fillId="7" borderId="4" applyNumberFormat="0" applyAlignment="0" applyProtection="0"/>
    <xf numFmtId="0" fontId="14" fillId="0" borderId="6" applyNumberFormat="0" applyFill="0" applyAlignment="0" applyProtection="0"/>
    <xf numFmtId="0" fontId="5" fillId="8" borderId="7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horizontal="left" vertical="center" wrapText="1" indent="1"/>
    </xf>
    <xf numFmtId="165" fontId="0" fillId="0" borderId="0" xfId="10" applyFont="1">
      <alignment horizontal="center" vertical="center"/>
    </xf>
    <xf numFmtId="0" fontId="11" fillId="0" borderId="0" xfId="8">
      <alignment horizontal="left" vertical="center" indent="1"/>
    </xf>
    <xf numFmtId="0" fontId="11" fillId="0" borderId="0" xfId="8" applyBorder="1">
      <alignment horizontal="left" vertical="center" indent="1"/>
    </xf>
    <xf numFmtId="165" fontId="0" fillId="0" borderId="0" xfId="10" applyFont="1" applyBorder="1">
      <alignment horizontal="center" vertical="center"/>
    </xf>
    <xf numFmtId="1" fontId="0" fillId="0" borderId="0" xfId="2" applyFont="1" applyAlignment="1">
      <alignment horizontal="left" vertical="center" indent="1"/>
    </xf>
    <xf numFmtId="1" fontId="0" fillId="0" borderId="0" xfId="2" applyFont="1" applyBorder="1" applyAlignment="1">
      <alignment horizontal="left" vertical="center" indent="1"/>
    </xf>
    <xf numFmtId="166" fontId="0" fillId="0" borderId="0" xfId="4" applyFont="1">
      <alignment horizontal="right" vertical="center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166" fontId="0" fillId="0" borderId="0" xfId="0" applyNumberFormat="1" applyFont="1" applyAlignment="1">
      <alignment horizontal="right" vertical="center" indent="1"/>
    </xf>
    <xf numFmtId="167" fontId="7" fillId="0" borderId="0" xfId="0" applyNumberFormat="1" applyFont="1" applyBorder="1" applyAlignment="1">
      <alignment horizontal="right" vertical="center" indent="1"/>
    </xf>
    <xf numFmtId="0" fontId="0" fillId="2" borderId="1" xfId="11" applyFont="1">
      <alignment vertical="center" wrapText="1"/>
    </xf>
    <xf numFmtId="0" fontId="17" fillId="0" borderId="0" xfId="1" applyFont="1">
      <alignment horizontal="left" vertical="top"/>
    </xf>
    <xf numFmtId="0" fontId="17" fillId="0" borderId="2" xfId="1" applyFont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  <cellStyle name="วันที่" xfId="1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Leelawadee"/>
        <family val="2"/>
        <scheme val="none"/>
      </font>
      <numFmt numFmtId="167" formatCode="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3"/>
        <color theme="3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66" formatCode="&quot;฿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6" formatCode="&quot;฿&quot;#,##0.00;;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สไตล์การชำระเงิน" defaultPivotStyle="PivotStyleLight16">
    <tableStyle name="สไตล์การชำระเงิน" pivot="0" count="4">
      <tableStyleElement type="wholeTable" dxfId="38"/>
      <tableStyleElement type="headerRow" dxfId="37"/>
      <tableStyleElement type="totalRow" dxfId="36"/>
      <tableStyleElement type="firstRow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สรุปการชำระเงิน" displayName="สรุปการชำระเงิน" ref="B2:K18" totalsRowCount="1" headerRowDxfId="34" dataDxfId="33" totalsRowDxfId="32">
  <autoFilter ref="B2:K17"/>
  <tableColumns count="10">
    <tableColumn id="1" name="วันที่" dataDxfId="31" totalsRowDxfId="30" dataCellStyle="วันที่">
      <calculatedColumnFormula>IFERROR(INDEX(ทะเบียน[],ROW(A1),1),"")</calculatedColumnFormula>
    </tableColumn>
    <tableColumn id="9" name="ประกันรถยนต์" totalsRowFunction="sum" dataDxfId="29" totalsRowDxfId="28">
      <calculatedColumnFormula>IFERROR(INDIRECT("ทะเบียน[@ยอดเงิน]")*(INDIRECT("ทะเบียน[@ประเภท]")=ชื่อประเภท),"")</calculatedColumnFormula>
    </tableColumn>
    <tableColumn id="10" name="ของใช้ในสำนักงาน" totalsRowFunction="sum" dataDxfId="27" totalsRowDxfId="26">
      <calculatedColumnFormula>IFERROR(INDIRECT("ทะเบียน[@ยอดเงิน]")*(INDIRECT("ทะเบียน[@ประเภท]")=ชื่อประเภท),"")</calculatedColumnFormula>
    </tableColumn>
    <tableColumn id="11" name="ไฟฟ้า" totalsRowFunction="sum" dataDxfId="25" totalsRowDxfId="24">
      <calculatedColumnFormula>IFERROR(INDIRECT("ทะเบียน[@ยอดเงิน]")*(INDIRECT("ทะเบียน[@ประเภท]")=ชื่อประเภท),"")</calculatedColumnFormula>
    </tableColumn>
    <tableColumn id="12" name="จำนอง" totalsRowFunction="sum" dataDxfId="23" totalsRowDxfId="22">
      <calculatedColumnFormula>IFERROR(INDIRECT("ทะเบียน[@ยอดเงิน]")*(INDIRECT("ทะเบียน[@ประเภท]")=ชื่อประเภท),"")</calculatedColumnFormula>
    </tableColumn>
    <tableColumn id="13" name="โทรศัพท์" totalsRowFunction="sum" dataDxfId="21" totalsRowDxfId="20">
      <calculatedColumnFormula>IFERROR(INDIRECT("ทะเบียน[@ยอดเงิน]")*(INDIRECT("ทะเบียน[@ประเภท]")=ชื่อประเภท),"")</calculatedColumnFormula>
    </tableColumn>
    <tableColumn id="15" name="ว่าง 1" totalsRowFunction="sum" dataDxfId="19" totalsRowDxfId="18">
      <calculatedColumnFormula>IFERROR(INDIRECT("ทะเบียน[@ยอดเงิน]")*(INDIRECT("ทะเบียน[@ประเภท]")=ชื่อประเภท),"")</calculatedColumnFormula>
    </tableColumn>
    <tableColumn id="16" name="ว่าง 2" totalsRowFunction="sum" dataDxfId="17" totalsRowDxfId="16">
      <calculatedColumnFormula>IFERROR(INDIRECT("ทะเบียน[@ยอดเงิน]")*(INDIRECT("ทะเบียน[@ประเภท]")=ชื่อประเภท),"")</calculatedColumnFormula>
    </tableColumn>
    <tableColumn id="17" name="ว่าง 3" totalsRowFunction="sum" dataDxfId="15" totalsRowDxfId="14">
      <calculatedColumnFormula>IFERROR(INDIRECT("ทะเบียน[@ยอดเงิน]")*(INDIRECT("ทะเบียน[@ประเภท]")=ชื่อประเภท),"")</calculatedColumnFormula>
    </tableColumn>
    <tableColumn id="18" name="ว่าง 4" totalsRowFunction="sum" dataDxfId="13" totalsRowDxfId="12">
      <calculatedColumnFormula>IFERROR(INDIRECT("ทะเบียน[@ยอดเงิน]")*(INDIRECT("ทะเบียน[@ประเภท]")=ชื่อประเภท),"")</calculatedColumnFormula>
    </tableColumn>
  </tableColumns>
  <tableStyleInfo name="สไตล์การชำระเงิน" showFirstColumn="0" showLastColumn="0" showRowStripes="1" showColumnStripes="0"/>
  <extLst>
    <ext xmlns:x14="http://schemas.microsoft.com/office/spreadsheetml/2009/9/main" uri="{504A1905-F514-4f6f-8877-14C23A59335A}">
      <x14:table altTextSummary="ปรับเปลี่ยนชื่อประเภทในตารางนี้ จำนวนสำหรับแต่ละประเภทจะอัปเดตโดยอัตโนมัติ เมื่อต้องการเพิ่มประเภท ให้คัดลอกคอลัมน์สุดท้ายของตาราง และวางลงทางด้านขวาของคอลัมน์ที่คัดลอก"/>
    </ext>
  </extLst>
</table>
</file>

<file path=xl/tables/table2.xml><?xml version="1.0" encoding="utf-8"?>
<table xmlns="http://schemas.openxmlformats.org/spreadsheetml/2006/main" id="1" name="ทะเบียน" displayName="ทะเบียน" ref="B2:F18" totalsRowCount="1" headerRowDxfId="11" dataDxfId="10" totalsRowDxfId="9">
  <autoFilter ref="B2:F17"/>
  <tableColumns count="5">
    <tableColumn id="1" name="วันที่" totalsRowLabel="ยอดรวม" dataDxfId="8" totalsRowDxfId="7" dataCellStyle="วันที่"/>
    <tableColumn id="2" name="จำนวน" dataDxfId="6" totalsRowDxfId="5"/>
    <tableColumn id="3" name="คำอธิบาย" dataDxfId="4" totalsRowDxfId="3"/>
    <tableColumn id="4" name="ประเภท" totalsRowDxfId="2"/>
    <tableColumn id="5" name="ยอดเงิน" totalsRowFunction="sum" dataDxfId="1" totalsRowDxfId="0"/>
  </tableColumns>
  <tableStyleInfo name="สไตล์การชำระเงิน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จำนวน คำอธิบาย และยอดเงิน แล้วเลือกประเภท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25" defaultRowHeight="30" customHeight="1" x14ac:dyDescent="0.25"/>
  <cols>
    <col min="1" max="1" width="2.625" style="8" customWidth="1"/>
    <col min="2" max="11" width="20.25" style="8" customWidth="1"/>
    <col min="12" max="12" width="2.625" style="8" customWidth="1"/>
    <col min="13" max="16384" width="18.25" style="8"/>
  </cols>
  <sheetData>
    <row r="1" spans="2:12" ht="41.25" customHeight="1" x14ac:dyDescent="0.25">
      <c r="B1" s="17" t="s">
        <v>0</v>
      </c>
      <c r="C1" s="17"/>
      <c r="D1" s="18"/>
      <c r="E1" s="16" t="s">
        <v>4</v>
      </c>
      <c r="F1" s="16"/>
      <c r="G1" s="16"/>
      <c r="H1" s="16"/>
      <c r="I1" s="16"/>
      <c r="J1" s="16"/>
      <c r="K1" s="16"/>
    </row>
    <row r="2" spans="2:12" s="10" customFormat="1" ht="30" customHeight="1" x14ac:dyDescent="0.25">
      <c r="B2" s="9" t="s">
        <v>1</v>
      </c>
      <c r="C2" s="8" t="s">
        <v>2</v>
      </c>
      <c r="D2" s="8" t="s">
        <v>3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/>
    </row>
    <row r="3" spans="2:12" s="11" customFormat="1" ht="30" customHeight="1" x14ac:dyDescent="0.25">
      <c r="B3" s="1">
        <f ca="1">IFERROR(INDEX(ทะเบียน[],ROW(A1),1),"")</f>
        <v>43196</v>
      </c>
      <c r="C3" s="7">
        <f t="shared" ref="C3:K17" ca="1" si="0">IFERROR(INDIRECT("ทะเบียน[@ยอดเงิน]")*(INDIRECT("ทะเบียน[@ประเภท]")=ชื่อประเภท),"")</f>
        <v>0</v>
      </c>
      <c r="D3" s="7">
        <f t="shared" ca="1" si="0"/>
        <v>0</v>
      </c>
      <c r="E3" s="7">
        <f t="shared" ca="1" si="0"/>
        <v>0</v>
      </c>
      <c r="F3" s="7">
        <f t="shared" ca="1" si="0"/>
        <v>1200</v>
      </c>
      <c r="G3" s="7">
        <f t="shared" ca="1" si="0"/>
        <v>0</v>
      </c>
      <c r="H3" s="7">
        <f t="shared" ca="1" si="0"/>
        <v>0</v>
      </c>
      <c r="I3" s="7">
        <f t="shared" ca="1" si="0"/>
        <v>0</v>
      </c>
      <c r="J3" s="7">
        <f t="shared" ca="1" si="0"/>
        <v>0</v>
      </c>
      <c r="K3" s="7">
        <f t="shared" ca="1" si="0"/>
        <v>0</v>
      </c>
      <c r="L3" s="8"/>
    </row>
    <row r="4" spans="2:12" s="11" customFormat="1" ht="30" customHeight="1" x14ac:dyDescent="0.25">
      <c r="B4" s="1">
        <f ca="1">IFERROR(INDEX(ทะเบียน[],ROW(A2),1),"")</f>
        <v>43201</v>
      </c>
      <c r="C4" s="7">
        <f t="shared" ca="1" si="0"/>
        <v>0</v>
      </c>
      <c r="D4" s="7">
        <f t="shared" ca="1" si="0"/>
        <v>0</v>
      </c>
      <c r="E4" s="7">
        <f t="shared" ca="1" si="0"/>
        <v>85</v>
      </c>
      <c r="F4" s="7">
        <f t="shared" ca="1" si="0"/>
        <v>0</v>
      </c>
      <c r="G4" s="7">
        <f t="shared" ca="1" si="0"/>
        <v>0</v>
      </c>
      <c r="H4" s="7">
        <f t="shared" ca="1" si="0"/>
        <v>0</v>
      </c>
      <c r="I4" s="7">
        <f t="shared" ca="1" si="0"/>
        <v>0</v>
      </c>
      <c r="J4" s="7">
        <f t="shared" ca="1" si="0"/>
        <v>0</v>
      </c>
      <c r="K4" s="7">
        <f t="shared" ca="1" si="0"/>
        <v>0</v>
      </c>
      <c r="L4" s="8"/>
    </row>
    <row r="5" spans="2:12" s="11" customFormat="1" ht="30" customHeight="1" x14ac:dyDescent="0.25">
      <c r="B5" s="1">
        <f ca="1">IFERROR(INDEX(ทะเบียน[],ROW(A3),1),"")</f>
        <v>43206</v>
      </c>
      <c r="C5" s="7">
        <f t="shared" ca="1" si="0"/>
        <v>100</v>
      </c>
      <c r="D5" s="7">
        <f t="shared" ca="1" si="0"/>
        <v>0</v>
      </c>
      <c r="E5" s="7">
        <f t="shared" ca="1" si="0"/>
        <v>0</v>
      </c>
      <c r="F5" s="7">
        <f t="shared" ca="1" si="0"/>
        <v>0</v>
      </c>
      <c r="G5" s="7">
        <f t="shared" ca="1" si="0"/>
        <v>0</v>
      </c>
      <c r="H5" s="7">
        <f t="shared" ca="1" si="0"/>
        <v>0</v>
      </c>
      <c r="I5" s="7">
        <f t="shared" ca="1" si="0"/>
        <v>0</v>
      </c>
      <c r="J5" s="7">
        <f t="shared" ca="1" si="0"/>
        <v>0</v>
      </c>
      <c r="K5" s="7">
        <f t="shared" ca="1" si="0"/>
        <v>0</v>
      </c>
      <c r="L5" s="8"/>
    </row>
    <row r="6" spans="2:12" s="11" customFormat="1" ht="30" customHeight="1" x14ac:dyDescent="0.25">
      <c r="B6" s="1">
        <f ca="1">IFERROR(INDEX(ทะเบียน[],ROW(A4),1),"")</f>
        <v>43211</v>
      </c>
      <c r="C6" s="7">
        <f t="shared" ca="1" si="0"/>
        <v>0</v>
      </c>
      <c r="D6" s="7">
        <f t="shared" ca="1" si="0"/>
        <v>0</v>
      </c>
      <c r="E6" s="7">
        <f t="shared" ca="1" si="0"/>
        <v>0</v>
      </c>
      <c r="F6" s="7">
        <f t="shared" ca="1" si="0"/>
        <v>1200</v>
      </c>
      <c r="G6" s="7">
        <f t="shared" ca="1" si="0"/>
        <v>0</v>
      </c>
      <c r="H6" s="7">
        <f t="shared" ca="1" si="0"/>
        <v>0</v>
      </c>
      <c r="I6" s="7">
        <f t="shared" ca="1" si="0"/>
        <v>0</v>
      </c>
      <c r="J6" s="7">
        <f t="shared" ca="1" si="0"/>
        <v>0</v>
      </c>
      <c r="K6" s="7">
        <f t="shared" ca="1" si="0"/>
        <v>0</v>
      </c>
      <c r="L6" s="8"/>
    </row>
    <row r="7" spans="2:12" s="11" customFormat="1" ht="30" customHeight="1" x14ac:dyDescent="0.25">
      <c r="B7" s="1">
        <f ca="1">IFERROR(INDEX(ทะเบียน[],ROW(A5),1),"")</f>
        <v>43216</v>
      </c>
      <c r="C7" s="7">
        <f t="shared" ca="1" si="0"/>
        <v>0</v>
      </c>
      <c r="D7" s="7">
        <f t="shared" ca="1" si="0"/>
        <v>0</v>
      </c>
      <c r="E7" s="7">
        <f t="shared" ca="1" si="0"/>
        <v>0</v>
      </c>
      <c r="F7" s="7">
        <f t="shared" ca="1" si="0"/>
        <v>99</v>
      </c>
      <c r="G7" s="7">
        <f t="shared" ca="1" si="0"/>
        <v>0</v>
      </c>
      <c r="H7" s="7">
        <f t="shared" ca="1" si="0"/>
        <v>0</v>
      </c>
      <c r="I7" s="7">
        <f t="shared" ca="1" si="0"/>
        <v>0</v>
      </c>
      <c r="J7" s="7">
        <f t="shared" ca="1" si="0"/>
        <v>0</v>
      </c>
      <c r="K7" s="7">
        <f t="shared" ca="1" si="0"/>
        <v>0</v>
      </c>
      <c r="L7" s="8"/>
    </row>
    <row r="8" spans="2:12" s="11" customFormat="1" ht="30" customHeight="1" x14ac:dyDescent="0.25">
      <c r="B8" s="1">
        <f ca="1">IFERROR(INDEX(ทะเบียน[],ROW(A6),1),"")</f>
        <v>43221</v>
      </c>
      <c r="C8" s="7">
        <f t="shared" ca="1" si="0"/>
        <v>0</v>
      </c>
      <c r="D8" s="7">
        <f t="shared" ca="1" si="0"/>
        <v>0</v>
      </c>
      <c r="E8" s="7">
        <f t="shared" ca="1" si="0"/>
        <v>0</v>
      </c>
      <c r="F8" s="7">
        <f t="shared" ca="1" si="0"/>
        <v>0</v>
      </c>
      <c r="G8" s="7">
        <f t="shared" ca="1" si="0"/>
        <v>68</v>
      </c>
      <c r="H8" s="7">
        <f t="shared" ca="1" si="0"/>
        <v>0</v>
      </c>
      <c r="I8" s="7">
        <f t="shared" ca="1" si="0"/>
        <v>0</v>
      </c>
      <c r="J8" s="7">
        <f t="shared" ca="1" si="0"/>
        <v>0</v>
      </c>
      <c r="K8" s="7">
        <f t="shared" ca="1" si="0"/>
        <v>0</v>
      </c>
      <c r="L8" s="8"/>
    </row>
    <row r="9" spans="2:12" s="11" customFormat="1" ht="30" customHeight="1" x14ac:dyDescent="0.25">
      <c r="B9" s="1">
        <f ca="1">IFERROR(INDEX(ทะเบียน[],ROW(A7),1),"")</f>
        <v>43226</v>
      </c>
      <c r="C9" s="7">
        <f t="shared" ca="1" si="0"/>
        <v>100</v>
      </c>
      <c r="D9" s="7">
        <f t="shared" ca="1" si="0"/>
        <v>0</v>
      </c>
      <c r="E9" s="7">
        <f t="shared" ca="1" si="0"/>
        <v>0</v>
      </c>
      <c r="F9" s="7">
        <f t="shared" ca="1" si="0"/>
        <v>0</v>
      </c>
      <c r="G9" s="7">
        <f t="shared" ca="1" si="0"/>
        <v>0</v>
      </c>
      <c r="H9" s="7">
        <f t="shared" ca="1" si="0"/>
        <v>0</v>
      </c>
      <c r="I9" s="7">
        <f t="shared" ca="1" si="0"/>
        <v>0</v>
      </c>
      <c r="J9" s="7">
        <f t="shared" ca="1" si="0"/>
        <v>0</v>
      </c>
      <c r="K9" s="7">
        <f t="shared" ca="1" si="0"/>
        <v>0</v>
      </c>
      <c r="L9" s="8"/>
    </row>
    <row r="10" spans="2:12" s="11" customFormat="1" ht="30" customHeight="1" x14ac:dyDescent="0.25">
      <c r="B10" s="1">
        <f ca="1">IFERROR(INDEX(ทะเบียน[],ROW(A8),1),"")</f>
        <v>43231</v>
      </c>
      <c r="C10" s="7">
        <f t="shared" ca="1" si="0"/>
        <v>0</v>
      </c>
      <c r="D10" s="7">
        <f t="shared" ca="1" si="0"/>
        <v>345</v>
      </c>
      <c r="E10" s="7">
        <f t="shared" ca="1" si="0"/>
        <v>0</v>
      </c>
      <c r="F10" s="7">
        <f t="shared" ca="1" si="0"/>
        <v>0</v>
      </c>
      <c r="G10" s="7">
        <f t="shared" ca="1" si="0"/>
        <v>0</v>
      </c>
      <c r="H10" s="7">
        <f t="shared" ca="1" si="0"/>
        <v>0</v>
      </c>
      <c r="I10" s="7">
        <f t="shared" ca="1" si="0"/>
        <v>0</v>
      </c>
      <c r="J10" s="7">
        <f t="shared" ca="1" si="0"/>
        <v>0</v>
      </c>
      <c r="K10" s="7">
        <f t="shared" ca="1" si="0"/>
        <v>0</v>
      </c>
      <c r="L10" s="8"/>
    </row>
    <row r="11" spans="2:12" s="11" customFormat="1" ht="30" customHeight="1" x14ac:dyDescent="0.25">
      <c r="B11" s="1">
        <f ca="1">IFERROR(INDEX(ทะเบียน[],ROW(A9),1),"")</f>
        <v>43236</v>
      </c>
      <c r="C11" s="7">
        <f t="shared" ca="1" si="0"/>
        <v>0</v>
      </c>
      <c r="D11" s="7">
        <f t="shared" ca="1" si="0"/>
        <v>0</v>
      </c>
      <c r="E11" s="7">
        <f t="shared" ca="1" si="0"/>
        <v>0</v>
      </c>
      <c r="F11" s="7">
        <f t="shared" ca="1" si="0"/>
        <v>1200</v>
      </c>
      <c r="G11" s="7">
        <f t="shared" ca="1" si="0"/>
        <v>0</v>
      </c>
      <c r="H11" s="7">
        <f t="shared" ca="1" si="0"/>
        <v>0</v>
      </c>
      <c r="I11" s="7">
        <f t="shared" ca="1" si="0"/>
        <v>0</v>
      </c>
      <c r="J11" s="7">
        <f t="shared" ca="1" si="0"/>
        <v>0</v>
      </c>
      <c r="K11" s="7">
        <f t="shared" ca="1" si="0"/>
        <v>0</v>
      </c>
      <c r="L11" s="8"/>
    </row>
    <row r="12" spans="2:12" s="11" customFormat="1" ht="30" customHeight="1" x14ac:dyDescent="0.25">
      <c r="B12" s="1">
        <f ca="1">IFERROR(INDEX(ทะเบียน[],ROW(A10),1),"")</f>
        <v>43241</v>
      </c>
      <c r="C12" s="7">
        <f t="shared" ca="1" si="0"/>
        <v>0</v>
      </c>
      <c r="D12" s="7">
        <f t="shared" ca="1" si="0"/>
        <v>0</v>
      </c>
      <c r="E12" s="7">
        <f t="shared" ca="1" si="0"/>
        <v>74</v>
      </c>
      <c r="F12" s="7">
        <f t="shared" ca="1" si="0"/>
        <v>0</v>
      </c>
      <c r="G12" s="7">
        <f t="shared" ca="1" si="0"/>
        <v>0</v>
      </c>
      <c r="H12" s="7">
        <f t="shared" ca="1" si="0"/>
        <v>0</v>
      </c>
      <c r="I12" s="7">
        <f t="shared" ca="1" si="0"/>
        <v>0</v>
      </c>
      <c r="J12" s="7">
        <f t="shared" ca="1" si="0"/>
        <v>0</v>
      </c>
      <c r="K12" s="7">
        <f t="shared" ca="1" si="0"/>
        <v>0</v>
      </c>
      <c r="L12" s="8"/>
    </row>
    <row r="13" spans="2:12" s="11" customFormat="1" ht="30" customHeight="1" x14ac:dyDescent="0.25">
      <c r="B13" s="1">
        <f ca="1">IFERROR(INDEX(ทะเบียน[],ROW(A11),1),"")</f>
        <v>43246</v>
      </c>
      <c r="C13" s="7">
        <f t="shared" ca="1" si="0"/>
        <v>0</v>
      </c>
      <c r="D13" s="7">
        <f t="shared" ca="1" si="0"/>
        <v>0</v>
      </c>
      <c r="E13" s="7">
        <f t="shared" ca="1" si="0"/>
        <v>0</v>
      </c>
      <c r="F13" s="7">
        <f t="shared" ca="1" si="0"/>
        <v>0</v>
      </c>
      <c r="G13" s="7">
        <f t="shared" ca="1" si="0"/>
        <v>123</v>
      </c>
      <c r="H13" s="7">
        <f t="shared" ca="1" si="0"/>
        <v>0</v>
      </c>
      <c r="I13" s="7">
        <f t="shared" ca="1" si="0"/>
        <v>0</v>
      </c>
      <c r="J13" s="7">
        <f t="shared" ca="1" si="0"/>
        <v>0</v>
      </c>
      <c r="K13" s="7">
        <f t="shared" ca="1" si="0"/>
        <v>0</v>
      </c>
      <c r="L13" s="8"/>
    </row>
    <row r="14" spans="2:12" s="11" customFormat="1" ht="30" customHeight="1" x14ac:dyDescent="0.25">
      <c r="B14" s="1">
        <f ca="1">IFERROR(INDEX(ทะเบียน[],ROW(A12),1),"")</f>
        <v>43251</v>
      </c>
      <c r="C14" s="7">
        <f t="shared" ca="1" si="0"/>
        <v>0</v>
      </c>
      <c r="D14" s="7">
        <f t="shared" ca="1" si="0"/>
        <v>99</v>
      </c>
      <c r="E14" s="7">
        <f t="shared" ca="1" si="0"/>
        <v>0</v>
      </c>
      <c r="F14" s="7">
        <f t="shared" ca="1" si="0"/>
        <v>0</v>
      </c>
      <c r="G14" s="7">
        <f t="shared" ca="1" si="0"/>
        <v>0</v>
      </c>
      <c r="H14" s="7">
        <f t="shared" ca="1" si="0"/>
        <v>0</v>
      </c>
      <c r="I14" s="7">
        <f t="shared" ca="1" si="0"/>
        <v>0</v>
      </c>
      <c r="J14" s="7">
        <f t="shared" ca="1" si="0"/>
        <v>0</v>
      </c>
      <c r="K14" s="7">
        <f t="shared" ca="1" si="0"/>
        <v>0</v>
      </c>
      <c r="L14" s="8"/>
    </row>
    <row r="15" spans="2:12" s="11" customFormat="1" ht="30" customHeight="1" x14ac:dyDescent="0.25">
      <c r="B15" s="1">
        <f ca="1">IFERROR(INDEX(ทะเบียน[],ROW(A13),1),"")</f>
        <v>43256</v>
      </c>
      <c r="C15" s="7">
        <f t="shared" ca="1" si="0"/>
        <v>100</v>
      </c>
      <c r="D15" s="7">
        <f t="shared" ca="1" si="0"/>
        <v>0</v>
      </c>
      <c r="E15" s="7">
        <f t="shared" ca="1" si="0"/>
        <v>0</v>
      </c>
      <c r="F15" s="7">
        <f t="shared" ca="1" si="0"/>
        <v>0</v>
      </c>
      <c r="G15" s="7">
        <f t="shared" ca="1" si="0"/>
        <v>0</v>
      </c>
      <c r="H15" s="7">
        <f t="shared" ca="1" si="0"/>
        <v>0</v>
      </c>
      <c r="I15" s="7">
        <f t="shared" ca="1" si="0"/>
        <v>0</v>
      </c>
      <c r="J15" s="7">
        <f t="shared" ca="1" si="0"/>
        <v>0</v>
      </c>
      <c r="K15" s="7">
        <f t="shared" ca="1" si="0"/>
        <v>0</v>
      </c>
      <c r="L15" s="8"/>
    </row>
    <row r="16" spans="2:12" s="11" customFormat="1" ht="30" customHeight="1" x14ac:dyDescent="0.25">
      <c r="B16" s="1">
        <f ca="1">IFERROR(INDEX(ทะเบียน[],ROW(A14),1),"")</f>
        <v>43261</v>
      </c>
      <c r="C16" s="7">
        <f t="shared" ca="1" si="0"/>
        <v>0</v>
      </c>
      <c r="D16" s="7">
        <f t="shared" ca="1" si="0"/>
        <v>0</v>
      </c>
      <c r="E16" s="7">
        <f t="shared" ca="1" si="0"/>
        <v>0</v>
      </c>
      <c r="F16" s="7">
        <f t="shared" ca="1" si="0"/>
        <v>1200</v>
      </c>
      <c r="G16" s="7">
        <f t="shared" ca="1" si="0"/>
        <v>0</v>
      </c>
      <c r="H16" s="7">
        <f t="shared" ca="1" si="0"/>
        <v>0</v>
      </c>
      <c r="I16" s="7">
        <f t="shared" ca="1" si="0"/>
        <v>0</v>
      </c>
      <c r="J16" s="7">
        <f t="shared" ca="1" si="0"/>
        <v>0</v>
      </c>
      <c r="K16" s="7">
        <f t="shared" ca="1" si="0"/>
        <v>0</v>
      </c>
      <c r="L16" s="8"/>
    </row>
    <row r="17" spans="2:12" s="11" customFormat="1" ht="30" customHeight="1" x14ac:dyDescent="0.25">
      <c r="B17" s="1">
        <f ca="1">IFERROR(INDEX(ทะเบียน[],ROW(A15),1),"")</f>
        <v>43266</v>
      </c>
      <c r="C17" s="7">
        <f t="shared" ca="1" si="0"/>
        <v>0</v>
      </c>
      <c r="D17" s="7">
        <f t="shared" ca="1" si="0"/>
        <v>128</v>
      </c>
      <c r="E17" s="7">
        <f t="shared" ca="1" si="0"/>
        <v>0</v>
      </c>
      <c r="F17" s="7">
        <f t="shared" ca="1" si="0"/>
        <v>0</v>
      </c>
      <c r="G17" s="7">
        <f t="shared" ca="1" si="0"/>
        <v>0</v>
      </c>
      <c r="H17" s="7">
        <f t="shared" ca="1" si="0"/>
        <v>0</v>
      </c>
      <c r="I17" s="7">
        <f t="shared" ca="1" si="0"/>
        <v>0</v>
      </c>
      <c r="J17" s="7">
        <f t="shared" ca="1" si="0"/>
        <v>0</v>
      </c>
      <c r="K17" s="7">
        <f t="shared" ca="1" si="0"/>
        <v>0</v>
      </c>
      <c r="L17" s="8"/>
    </row>
    <row r="18" spans="2:12" ht="30" customHeight="1" x14ac:dyDescent="0.25">
      <c r="B18" s="14"/>
      <c r="C18" s="14">
        <f ca="1">SUBTOTAL(109,สรุปการชำระเงิน[ประกันรถยนต์])</f>
        <v>300</v>
      </c>
      <c r="D18" s="14">
        <f ca="1">SUBTOTAL(109,สรุปการชำระเงิน[ของใช้ในสำนักงาน])</f>
        <v>572</v>
      </c>
      <c r="E18" s="14">
        <f ca="1">SUBTOTAL(109,สรุปการชำระเงิน[ไฟฟ้า])</f>
        <v>159</v>
      </c>
      <c r="F18" s="14">
        <f ca="1">SUBTOTAL(109,สรุปการชำระเงิน[จำนอง])</f>
        <v>4899</v>
      </c>
      <c r="G18" s="14">
        <f ca="1">SUBTOTAL(109,สรุปการชำระเงิน[โทรศัพท์])</f>
        <v>191</v>
      </c>
      <c r="H18" s="14">
        <f ca="1">SUBTOTAL(109,สรุปการชำระเงิน[ว่าง 1])</f>
        <v>0</v>
      </c>
      <c r="I18" s="14">
        <f ca="1">SUBTOTAL(109,สรุปการชำระเงิน[ว่าง 2])</f>
        <v>0</v>
      </c>
      <c r="J18" s="14">
        <f ca="1">SUBTOTAL(109,สรุปการชำระเงิน[ว่าง 3])</f>
        <v>0</v>
      </c>
      <c r="K18" s="14">
        <f ca="1">SUBTOTAL(109,สรุปการชำระเงิน[ว่าง 4])</f>
        <v>0</v>
      </c>
    </row>
  </sheetData>
  <dataConsolidate/>
  <mergeCells count="2">
    <mergeCell ref="E1:K1"/>
    <mergeCell ref="B1:D1"/>
  </mergeCells>
  <dataValidations count="5">
    <dataValidation allowBlank="1" showInputMessage="1" showErrorMessage="1" prompt="สร้างบันทึกประจำวันการชำระเงินในเวิร์กบุ๊กนี้ ปรับเปลี่ยนประเภทในตารางสรุปในเวิร์กบุ๊กนี้ คำแนะนำอยู่ในเซลล์ E1" sqref="A1"/>
    <dataValidation allowBlank="1" showInputMessage="1" showErrorMessage="1" prompt="กำหนดประเภทในแถวนี้เพื่ออัปเดตประเภทในเวิร์กชีตบันทึกประจำวันการชำระเงิน จำนวนคอลัมน์จะอัปเดตโดยอัตโนมัติ" sqref="C2"/>
    <dataValidation allowBlank="1" showInputMessage="1" showErrorMessage="1" prompt="จำนวนสำหรับประเภทนี้จะอัปเดตโดยอัตโนมัติในคอลัมน์นี้ภายใต้ส่วนหัวนี้" sqref="D2:K2"/>
    <dataValidation allowBlank="1" showInputMessage="1" showErrorMessage="1" prompt="ชื่อเรื่องของเวิร์กชีตนี้อยู่ในเซลล์นี้ จำนวนการชำระเงินสำหรับแต่ละประเภทจะอัปเดตโดยอัตโนมัติในตารางด้านล่าง" sqref="B1:D1"/>
    <dataValidation allowBlank="1" showInputMessage="1" showErrorMessage="1" prompt="วันที่จะอัแเดตโดยอัตโนมัติจากเวิร์กชีตบันทึกประจำวันการชำระเงิน กำหนดประเภทในเซลล์ทางด้านขวา ใช้ตัวกรองหัวเรื่องเพื่อค้นหารายการเฉพาะ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25" defaultRowHeight="30" customHeight="1" x14ac:dyDescent="0.25"/>
  <cols>
    <col min="1" max="1" width="2.625" style="8" customWidth="1"/>
    <col min="2" max="2" width="14.375" style="8" customWidth="1"/>
    <col min="3" max="3" width="11.75" style="8" customWidth="1"/>
    <col min="4" max="4" width="26.5" style="8" customWidth="1"/>
    <col min="5" max="6" width="18.25" style="8"/>
    <col min="7" max="7" width="2.625" style="8" customWidth="1"/>
    <col min="8" max="16384" width="18.25" style="8"/>
  </cols>
  <sheetData>
    <row r="1" spans="2:6" ht="41.25" customHeight="1" x14ac:dyDescent="0.25">
      <c r="B1" s="17" t="s">
        <v>12</v>
      </c>
      <c r="C1" s="17"/>
      <c r="D1" s="17"/>
    </row>
    <row r="2" spans="2:6" s="10" customFormat="1" ht="30" customHeight="1" x14ac:dyDescent="0.25">
      <c r="B2" s="8" t="s">
        <v>1</v>
      </c>
      <c r="C2" s="8" t="s">
        <v>14</v>
      </c>
      <c r="D2" s="8" t="s">
        <v>16</v>
      </c>
      <c r="E2" s="8" t="s">
        <v>22</v>
      </c>
      <c r="F2" s="8" t="s">
        <v>23</v>
      </c>
    </row>
    <row r="3" spans="2:6" s="11" customFormat="1" ht="30" customHeight="1" x14ac:dyDescent="0.25">
      <c r="B3" s="1">
        <f ca="1">TODAY()-70</f>
        <v>43196</v>
      </c>
      <c r="C3" s="5" t="s">
        <v>15</v>
      </c>
      <c r="D3" s="8" t="s">
        <v>17</v>
      </c>
      <c r="E3" s="2" t="s">
        <v>6</v>
      </c>
      <c r="F3" s="7">
        <v>1200</v>
      </c>
    </row>
    <row r="4" spans="2:6" s="11" customFormat="1" ht="30" customHeight="1" x14ac:dyDescent="0.25">
      <c r="B4" s="1">
        <f ca="1">TODAY()-65</f>
        <v>43201</v>
      </c>
      <c r="C4" s="5">
        <v>101</v>
      </c>
      <c r="D4" s="8" t="s">
        <v>18</v>
      </c>
      <c r="E4" s="2" t="s">
        <v>5</v>
      </c>
      <c r="F4" s="7">
        <v>85</v>
      </c>
    </row>
    <row r="5" spans="2:6" s="11" customFormat="1" ht="30" customHeight="1" x14ac:dyDescent="0.25">
      <c r="B5" s="1">
        <f ca="1">TODAY()-60</f>
        <v>43206</v>
      </c>
      <c r="C5" s="5">
        <v>102</v>
      </c>
      <c r="D5" s="8" t="s">
        <v>19</v>
      </c>
      <c r="E5" s="2" t="s">
        <v>2</v>
      </c>
      <c r="F5" s="7">
        <v>100</v>
      </c>
    </row>
    <row r="6" spans="2:6" s="11" customFormat="1" ht="30" customHeight="1" x14ac:dyDescent="0.25">
      <c r="B6" s="1">
        <f ca="1">TODAY()-55</f>
        <v>43211</v>
      </c>
      <c r="C6" s="5">
        <v>103</v>
      </c>
      <c r="D6" s="8" t="s">
        <v>17</v>
      </c>
      <c r="E6" s="2" t="s">
        <v>6</v>
      </c>
      <c r="F6" s="7">
        <v>1200</v>
      </c>
    </row>
    <row r="7" spans="2:6" s="11" customFormat="1" ht="30" customHeight="1" x14ac:dyDescent="0.25">
      <c r="B7" s="1">
        <f ca="1">TODAY()-50</f>
        <v>43216</v>
      </c>
      <c r="C7" s="5">
        <v>104</v>
      </c>
      <c r="D7" s="8" t="s">
        <v>18</v>
      </c>
      <c r="E7" s="2" t="s">
        <v>6</v>
      </c>
      <c r="F7" s="7">
        <v>99</v>
      </c>
    </row>
    <row r="8" spans="2:6" s="11" customFormat="1" ht="30" customHeight="1" x14ac:dyDescent="0.25">
      <c r="B8" s="1">
        <f ca="1">TODAY()-45</f>
        <v>43221</v>
      </c>
      <c r="C8" s="5">
        <v>105</v>
      </c>
      <c r="D8" s="8" t="s">
        <v>20</v>
      </c>
      <c r="E8" s="2" t="s">
        <v>7</v>
      </c>
      <c r="F8" s="7">
        <v>68</v>
      </c>
    </row>
    <row r="9" spans="2:6" s="11" customFormat="1" ht="30" customHeight="1" x14ac:dyDescent="0.25">
      <c r="B9" s="1">
        <f ca="1">TODAY()-40</f>
        <v>43226</v>
      </c>
      <c r="C9" s="5">
        <v>106</v>
      </c>
      <c r="D9" s="8" t="s">
        <v>19</v>
      </c>
      <c r="E9" s="2" t="s">
        <v>2</v>
      </c>
      <c r="F9" s="7">
        <v>100</v>
      </c>
    </row>
    <row r="10" spans="2:6" s="11" customFormat="1" ht="30" customHeight="1" x14ac:dyDescent="0.25">
      <c r="B10" s="1">
        <f ca="1">TODAY()-35</f>
        <v>43231</v>
      </c>
      <c r="C10" s="5">
        <v>107</v>
      </c>
      <c r="D10" s="8" t="s">
        <v>21</v>
      </c>
      <c r="E10" s="2" t="s">
        <v>3</v>
      </c>
      <c r="F10" s="7">
        <v>345</v>
      </c>
    </row>
    <row r="11" spans="2:6" s="11" customFormat="1" ht="30" customHeight="1" x14ac:dyDescent="0.25">
      <c r="B11" s="1">
        <f ca="1">TODAY()-30</f>
        <v>43236</v>
      </c>
      <c r="C11" s="5">
        <v>110</v>
      </c>
      <c r="D11" s="8" t="s">
        <v>17</v>
      </c>
      <c r="E11" s="2" t="s">
        <v>6</v>
      </c>
      <c r="F11" s="7">
        <v>1200</v>
      </c>
    </row>
    <row r="12" spans="2:6" s="11" customFormat="1" ht="30" customHeight="1" x14ac:dyDescent="0.25">
      <c r="B12" s="1">
        <f ca="1">TODAY()-25</f>
        <v>43241</v>
      </c>
      <c r="C12" s="6">
        <v>111</v>
      </c>
      <c r="D12" s="8" t="s">
        <v>18</v>
      </c>
      <c r="E12" s="3" t="s">
        <v>5</v>
      </c>
      <c r="F12" s="7">
        <v>74</v>
      </c>
    </row>
    <row r="13" spans="2:6" s="11" customFormat="1" ht="30" customHeight="1" x14ac:dyDescent="0.25">
      <c r="B13" s="1">
        <f ca="1">TODAY()-20</f>
        <v>43246</v>
      </c>
      <c r="C13" s="5">
        <v>108</v>
      </c>
      <c r="D13" s="8" t="s">
        <v>20</v>
      </c>
      <c r="E13" s="2" t="s">
        <v>7</v>
      </c>
      <c r="F13" s="7">
        <v>123</v>
      </c>
    </row>
    <row r="14" spans="2:6" s="11" customFormat="1" ht="30" customHeight="1" x14ac:dyDescent="0.25">
      <c r="B14" s="1">
        <f ca="1">TODAY()-15</f>
        <v>43251</v>
      </c>
      <c r="C14" s="6">
        <v>109</v>
      </c>
      <c r="D14" s="8" t="s">
        <v>21</v>
      </c>
      <c r="E14" s="3" t="s">
        <v>3</v>
      </c>
      <c r="F14" s="7">
        <v>99</v>
      </c>
    </row>
    <row r="15" spans="2:6" s="11" customFormat="1" ht="30" customHeight="1" x14ac:dyDescent="0.25">
      <c r="B15" s="4">
        <f ca="1">TODAY()-10</f>
        <v>43256</v>
      </c>
      <c r="C15" s="6">
        <v>112</v>
      </c>
      <c r="D15" s="8" t="s">
        <v>19</v>
      </c>
      <c r="E15" s="3" t="s">
        <v>2</v>
      </c>
      <c r="F15" s="7">
        <v>100</v>
      </c>
    </row>
    <row r="16" spans="2:6" s="11" customFormat="1" ht="30" customHeight="1" x14ac:dyDescent="0.25">
      <c r="B16" s="4">
        <f ca="1">TODAY()-5</f>
        <v>43261</v>
      </c>
      <c r="C16" s="6">
        <v>113</v>
      </c>
      <c r="D16" s="8" t="s">
        <v>17</v>
      </c>
      <c r="E16" s="3" t="s">
        <v>6</v>
      </c>
      <c r="F16" s="7">
        <v>1200</v>
      </c>
    </row>
    <row r="17" spans="2:6" s="11" customFormat="1" ht="30" customHeight="1" x14ac:dyDescent="0.25">
      <c r="B17" s="4">
        <f ca="1">TODAY()</f>
        <v>43266</v>
      </c>
      <c r="C17" s="6">
        <v>114</v>
      </c>
      <c r="D17" s="8" t="s">
        <v>21</v>
      </c>
      <c r="E17" s="3" t="s">
        <v>3</v>
      </c>
      <c r="F17" s="7">
        <v>128</v>
      </c>
    </row>
    <row r="18" spans="2:6" ht="30" customHeight="1" x14ac:dyDescent="0.25">
      <c r="B18" s="12" t="s">
        <v>13</v>
      </c>
      <c r="C18" s="13"/>
      <c r="D18" s="13"/>
      <c r="E18" s="13"/>
      <c r="F18" s="15">
        <f>SUBTOTAL(109,ทะเบียน[ยอดเงิน])</f>
        <v>6121</v>
      </c>
    </row>
  </sheetData>
  <dataConsolidate/>
  <mergeCells count="1">
    <mergeCell ref="B1:D1"/>
  </mergeCells>
  <dataValidations count="8">
    <dataValidation allowBlank="1" showInputMessage="1" showErrorMessage="1" prompt="สร้างบันทึกประจำวันการชำระเงินในเวิร์กชีตนี้ ใส่รายละเอียดการชำระเงินในตารางทะเบียน" sqref="A1"/>
    <dataValidation allowBlank="1" showInputMessage="1" showErrorMessage="1" prompt="ใส่วันที่ในคอลัมน์นี้ภายใต้ส่วนหัวนี้ ใช้ตัวกรองหัวเรื่องเพื่อค้นหารายการเฉพาะ" sqref="B2"/>
    <dataValidation allowBlank="1" showInputMessage="1" showErrorMessage="1" prompt="ใส่จำนวนในคอลัมน์นี้ภายใต้ส่วนหัวนี้" sqref="C2"/>
    <dataValidation allowBlank="1" showInputMessage="1" showErrorMessage="1" prompt="ใส่คำอธิบายในคอลัมน์นี้ภายใต้ส่วนหัวนี้" sqref="D2"/>
    <dataValidation allowBlank="1" showInputMessage="1" showErrorMessage="1" prompt="เลือกประเภทในคอลัมน์นี้ภายใต้ส่วนหัวนี้ กด ALT+ลูกศรลงเพื่อดูตัวเลือก แล้วกดลูกศรลงและ ENTER เพื่อเลือก" sqref="E2"/>
    <dataValidation allowBlank="1" showInputMessage="1" showErrorMessage="1" prompt="ใส่ยอดเงินในคอลัมน์นี้ภายใต้ส่วนหัวนี้" sqref="F2"/>
    <dataValidation allowBlank="1" showInputMessage="1" showErrorMessage="1" prompt="ชื่อของเวิร์กชีตนี้อยู่ในเซลล์นี้" sqref="B1:D1"/>
    <dataValidation type="list" errorStyle="warning" allowBlank="1" showInputMessage="1" showErrorMessage="1" error="เลือกประเภทจากรายการ เลือกยกเลิก กด Alt+ลูกศรลงเพื่อดูตัวเลือก  จากนั้นลูกศรลงและ Enter เพื่อเลือก" sqref="E3:E17">
      <formula1>ประเภท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สรุปการชำระเงิน</vt:lpstr>
      <vt:lpstr>บันทึกประจำวันการชำระเงิน</vt:lpstr>
      <vt:lpstr>บันทึกประจำวันการชำระเงิน!Print_Titles</vt:lpstr>
      <vt:lpstr>สรุปการชำระเงิน!Print_Titles</vt:lpstr>
      <vt:lpstr>ชื่อเรื่อง1</vt:lpstr>
      <vt:lpstr>ชื่อเรื่อง2</vt:lpstr>
      <vt:lpstr>สรุปการชำระเงิน!ชื่อประเภท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2018-06-15T06:23:35Z</dcterms:created>
  <dcterms:modified xsi:type="dcterms:W3CDTF">2018-06-15T06:23:35Z</dcterms:modified>
</cp:coreProperties>
</file>