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ru-RU\target\"/>
    </mc:Choice>
  </mc:AlternateContent>
  <xr:revisionPtr revIDLastSave="0" documentId="13_ncr:1_{BF76DE69-2439-48EE-9674-AEB24C7A3E52}" xr6:coauthVersionLast="34" xr6:coauthVersionMax="34" xr10:uidLastSave="{00000000-0000-0000-0000-000000000000}"/>
  <bookViews>
    <workbookView xWindow="0" yWindow="0" windowWidth="18960" windowHeight="6105" xr2:uid="{00000000-000D-0000-FFFF-FFFF00000000}"/>
  </bookViews>
  <sheets>
    <sheet name="Данные потенциальных клиентов" sheetId="2" r:id="rId1"/>
    <sheet name="Прогнозируемые продажи " sheetId="3" r:id="rId2"/>
    <sheet name="Ежемесячный взвешенный прогноз" sheetId="4" r:id="rId3"/>
  </sheets>
  <definedNames>
    <definedName name="_xlnm._FilterDatabase" localSheetId="0">'Данные потенциальных клиентов'!$I$5:$I$8</definedName>
    <definedName name="ДатаЖурнала">'Данные потенциальных клиентов'!$B$3</definedName>
    <definedName name="_xlnm.Print_Titles" localSheetId="0">'Данные потенциальных клиентов'!$5:$5</definedName>
    <definedName name="_xlnm.Print_Titles" localSheetId="1">'Прогнозируемые продажи '!$5:$5</definedName>
    <definedName name="Заголовок1">ДанныеПотенциальногоКлиента[[#Headers],[Название потенциального клиента]]</definedName>
    <definedName name="Заголовок2">ПрогнозируемыеПродажи[[#Headers],[Название потенциального клиента]]</definedName>
    <definedName name="Название_компании">'Данные потенциальных клиентов'!$B$1</definedName>
    <definedName name="Начальная_строка">MIN(ROW(ДанныеПотенциальногоКлиента[]))+1</definedName>
    <definedName name="ОбластьЗаголовкаСтроки1..N22">'Прогнозируемые продажи '!$B$21</definedName>
    <definedName name="ПоследняяЗапись">MIN(ROW(ДанныеПотенциальногоКлиента[]))+ROWS(ДанныеПотенциальногоКлиента[])-1</definedName>
  </definedNames>
  <calcPr calcId="179021"/>
</workbook>
</file>

<file path=xl/calcChain.xml><?xml version="1.0" encoding="utf-8"?>
<calcChain xmlns="http://schemas.openxmlformats.org/spreadsheetml/2006/main">
  <c r="M7" i="3" l="1"/>
  <c r="M8" i="3"/>
  <c r="M9" i="3"/>
  <c r="M10" i="3"/>
  <c r="M11" i="3"/>
  <c r="M12" i="3"/>
  <c r="M13" i="3"/>
  <c r="M14" i="3"/>
  <c r="M15" i="3"/>
  <c r="M16" i="3"/>
  <c r="M17" i="3"/>
  <c r="M18" i="3"/>
  <c r="M19" i="3"/>
  <c r="M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6" i="3"/>
  <c r="E6" i="3"/>
  <c r="E7" i="3"/>
  <c r="E9" i="3"/>
  <c r="E10" i="3"/>
  <c r="E11" i="3"/>
  <c r="E12" i="3"/>
  <c r="E13" i="3"/>
  <c r="E14" i="3"/>
  <c r="E15" i="3"/>
  <c r="E16" i="3"/>
  <c r="E17" i="3"/>
  <c r="E18" i="3"/>
  <c r="E19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D8" i="3"/>
  <c r="D9" i="3"/>
  <c r="D10" i="3"/>
  <c r="D11" i="3"/>
  <c r="D12" i="3"/>
  <c r="D13" i="3"/>
  <c r="D14" i="3"/>
  <c r="D15" i="3"/>
  <c r="D16" i="3"/>
  <c r="D17" i="3"/>
  <c r="D18" i="3"/>
  <c r="D19" i="3"/>
  <c r="D6" i="3"/>
  <c r="B4" i="2" l="1"/>
  <c r="J8" i="2" l="1"/>
  <c r="E8" i="3" s="1"/>
  <c r="J7" i="2"/>
  <c r="D7" i="3" s="1"/>
  <c r="J6" i="2"/>
  <c r="C6" i="3" s="1"/>
  <c r="B6" i="3" l="1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1" i="4" l="1"/>
  <c r="B4" i="3"/>
  <c r="B1" i="3"/>
  <c r="B3" i="2" l="1"/>
  <c r="B3" i="3" s="1"/>
  <c r="G9" i="2"/>
  <c r="G20" i="3" l="1"/>
  <c r="F20" i="3"/>
  <c r="J20" i="3"/>
  <c r="K20" i="3"/>
  <c r="I20" i="3"/>
  <c r="L20" i="3"/>
  <c r="M20" i="3"/>
  <c r="H20" i="3"/>
  <c r="D20" i="3"/>
  <c r="E20" i="3"/>
  <c r="C20" i="3"/>
  <c r="C21" i="3" s="1"/>
  <c r="J9" i="2"/>
  <c r="D21" i="3" l="1"/>
  <c r="E21" i="3" s="1"/>
  <c r="F21" i="3" s="1"/>
  <c r="G21" i="3" s="1"/>
  <c r="H21" i="3" s="1"/>
  <c r="I21" i="3" s="1"/>
  <c r="J21" i="3" s="1"/>
  <c r="K21" i="3" s="1"/>
  <c r="L21" i="3" s="1"/>
  <c r="M21" i="3" s="1"/>
  <c r="N20" i="3"/>
  <c r="N21" i="3" l="1"/>
</calcChain>
</file>

<file path=xl/sharedStrings.xml><?xml version="1.0" encoding="utf-8"?>
<sst xmlns="http://schemas.openxmlformats.org/spreadsheetml/2006/main" count="41" uniqueCount="37">
  <si>
    <t>Название компании</t>
  </si>
  <si>
    <t>Журнал подробных данных о потенциальных клиентах</t>
  </si>
  <si>
    <t>Название потенциального клиента</t>
  </si>
  <si>
    <t>A. Datum Corporation</t>
  </si>
  <si>
    <t>Adventure Works</t>
  </si>
  <si>
    <t>Alpine Ski House</t>
  </si>
  <si>
    <t>Итого</t>
  </si>
  <si>
    <t>Контактные данные потенциального клиента</t>
  </si>
  <si>
    <t>Стратегический</t>
  </si>
  <si>
    <t>Тактический</t>
  </si>
  <si>
    <t>Потенциальная возможность</t>
  </si>
  <si>
    <t>Вероятность 
продажи</t>
  </si>
  <si>
    <t>Январь</t>
  </si>
  <si>
    <t>Февраль</t>
  </si>
  <si>
    <t>Март</t>
  </si>
  <si>
    <t>КОНФИДЕНЦИАЛЬНО</t>
  </si>
  <si>
    <t>Прогнозируемые продажи</t>
  </si>
  <si>
    <t>Накопленная общая сумма</t>
  </si>
  <si>
    <t>Прогноз на 
январь</t>
  </si>
  <si>
    <t>Прогноз на 
февраль</t>
  </si>
  <si>
    <t>Прогноз на 
март</t>
  </si>
  <si>
    <t>Прогноз на 
апрель</t>
  </si>
  <si>
    <t>Прогноз на 
май</t>
  </si>
  <si>
    <t>Прогноз на 
июнь</t>
  </si>
  <si>
    <t>Прогноз на июль</t>
  </si>
  <si>
    <t>Прогноз на 
август</t>
  </si>
  <si>
    <t>Прогноз на 
сентябрь</t>
  </si>
  <si>
    <t>Прогноз на 
октябрь</t>
  </si>
  <si>
    <t>Прогноз на 
ноябрь</t>
  </si>
  <si>
    <t>Прогноз на 
декабрь</t>
  </si>
  <si>
    <t>Ежемесячный взвешенный прогноз</t>
  </si>
  <si>
    <t xml:space="preserve"> </t>
  </si>
  <si>
    <t>Взвешенный прогноз</t>
  </si>
  <si>
    <t>Тип потенциального клиента</t>
  </si>
  <si>
    <t>Регион потенциального клиента</t>
  </si>
  <si>
    <t>Источник потенциального клиента</t>
  </si>
  <si>
    <t>Прогноз завершения сделки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</si>
</sst>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&quot;₽&quot;"/>
    <numFmt numFmtId="165" formatCode="#,##0\ &quot;₽&quot;"/>
  </numFmts>
  <fonts count="7" x14ac:knownFonts="1">
    <font>
      <sz val="11"/>
      <color theme="1" tint="0.14996795556505021"/>
      <name val="Calibri"/>
      <family val="2"/>
      <scheme val="minor"/>
    </font>
    <font>
      <sz val="18"/>
      <color theme="3"/>
      <name val="Cambria"/>
      <family val="1"/>
      <scheme val="major"/>
    </font>
    <font>
      <b/>
      <sz val="11"/>
      <color theme="1" tint="0.24994659260841701"/>
      <name val="Cambria"/>
      <family val="1"/>
      <scheme val="major"/>
    </font>
    <font>
      <b/>
      <sz val="14"/>
      <color theme="1" tint="0.1499679555650502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26"/>
      <color theme="1" tint="0.14996795556505021"/>
      <name val="Cambria"/>
      <family val="2"/>
      <scheme val="maj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 style="thin">
        <color theme="4" tint="-0.499984740745262"/>
      </right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n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</borders>
  <cellStyleXfs count="13">
    <xf numFmtId="0" fontId="0" fillId="0" borderId="0">
      <alignment horizontal="left" vertical="center" wrapText="1"/>
    </xf>
    <xf numFmtId="0" fontId="1" fillId="2" borderId="3" applyProtection="0">
      <alignment horizontal="left" vertical="center"/>
    </xf>
    <xf numFmtId="14" fontId="2" fillId="0" borderId="0" applyProtection="0">
      <alignment horizontal="left" vertical="center"/>
    </xf>
    <xf numFmtId="0" fontId="3" fillId="0" borderId="0" applyFill="0" applyProtection="0">
      <alignment horizontal="right" vertical="center"/>
    </xf>
    <xf numFmtId="0" fontId="4" fillId="0" borderId="0" applyNumberFormat="0" applyFill="0" applyBorder="0" applyProtection="0">
      <alignment horizontal="right" vertical="center" wrapText="1"/>
    </xf>
    <xf numFmtId="165" fontId="6" fillId="0" borderId="0" applyFill="0" applyBorder="0" applyProtection="0">
      <alignment horizontal="right" vertical="center"/>
    </xf>
    <xf numFmtId="164" fontId="4" fillId="0" borderId="0" applyFill="0" applyBorder="0" applyProtection="0">
      <alignment horizontal="right" vertical="center"/>
    </xf>
    <xf numFmtId="9" fontId="4" fillId="0" borderId="0" applyFont="0" applyFill="0" applyBorder="0" applyProtection="0">
      <alignment horizontal="right" vertical="center"/>
    </xf>
    <xf numFmtId="0" fontId="4" fillId="0" borderId="2" applyNumberFormat="0" applyFont="0" applyFill="0" applyAlignment="0" applyProtection="0">
      <alignment horizontal="right" vertical="center" wrapText="1"/>
    </xf>
    <xf numFmtId="0" fontId="5" fillId="0" borderId="1" applyNumberFormat="0" applyFill="0" applyProtection="0">
      <alignment horizontal="left" vertical="center"/>
    </xf>
    <xf numFmtId="0" fontId="4" fillId="3" borderId="4" applyNumberFormat="0" applyAlignment="0" applyProtection="0"/>
    <xf numFmtId="0" fontId="4" fillId="0" borderId="0" applyNumberFormat="0" applyFont="0" applyFill="0" applyBorder="0">
      <alignment horizontal="left" vertical="center" indent="3"/>
    </xf>
    <xf numFmtId="0" fontId="6" fillId="3" borderId="5" applyNumberFormat="0" applyFont="0" applyFill="0" applyAlignment="0">
      <alignment horizontal="right" vertical="center"/>
    </xf>
  </cellStyleXfs>
  <cellXfs count="21">
    <xf numFmtId="0" fontId="0" fillId="0" borderId="0" xfId="0">
      <alignment horizontal="left" vertical="center" wrapText="1"/>
    </xf>
    <xf numFmtId="0" fontId="1" fillId="2" borderId="3" xfId="1">
      <alignment horizontal="left" vertical="center"/>
    </xf>
    <xf numFmtId="14" fontId="2" fillId="0" borderId="0" xfId="2">
      <alignment horizontal="left" vertical="center"/>
    </xf>
    <xf numFmtId="0" fontId="0" fillId="0" borderId="0" xfId="0" applyFont="1" applyFill="1" applyBorder="1">
      <alignment horizontal="left" vertical="center" wrapText="1"/>
    </xf>
    <xf numFmtId="0" fontId="5" fillId="0" borderId="1" xfId="9">
      <alignment horizontal="left" vertical="center"/>
    </xf>
    <xf numFmtId="0" fontId="0" fillId="0" borderId="2" xfId="8" applyFont="1" applyFill="1" applyAlignment="1">
      <alignment horizontal="left" vertical="center" wrapText="1"/>
    </xf>
    <xf numFmtId="164" fontId="4" fillId="0" borderId="0" xfId="6" applyFill="1" applyBorder="1">
      <alignment horizontal="right" vertical="center"/>
    </xf>
    <xf numFmtId="0" fontId="0" fillId="0" borderId="0" xfId="11" applyFont="1" applyFill="1" applyBorder="1">
      <alignment horizontal="left" vertical="center" indent="3"/>
    </xf>
    <xf numFmtId="9" fontId="0" fillId="0" borderId="0" xfId="7" applyFont="1" applyFill="1" applyBorder="1">
      <alignment horizontal="right" vertical="center"/>
    </xf>
    <xf numFmtId="0" fontId="4" fillId="0" borderId="0" xfId="4">
      <alignment horizontal="right" vertical="center" wrapText="1"/>
    </xf>
    <xf numFmtId="0" fontId="3" fillId="0" borderId="0" xfId="3">
      <alignment horizontal="right" vertical="center"/>
    </xf>
    <xf numFmtId="165" fontId="6" fillId="0" borderId="0" xfId="5" applyFill="1" applyBorder="1">
      <alignment horizontal="right" vertical="center"/>
    </xf>
    <xf numFmtId="165" fontId="6" fillId="3" borderId="4" xfId="5" applyFill="1" applyBorder="1">
      <alignment horizontal="right" vertical="center"/>
    </xf>
    <xf numFmtId="0" fontId="4" fillId="3" borderId="5" xfId="12" applyFont="1" applyAlignment="1">
      <alignment horizontal="left" vertical="center" wrapText="1"/>
    </xf>
    <xf numFmtId="165" fontId="6" fillId="3" borderId="5" xfId="5" applyFill="1" applyBorder="1">
      <alignment horizontal="right" vertical="center"/>
    </xf>
    <xf numFmtId="0" fontId="0" fillId="0" borderId="0" xfId="4" applyFont="1">
      <alignment horizontal="right" vertical="center" wrapText="1"/>
    </xf>
    <xf numFmtId="164" fontId="0" fillId="0" borderId="0" xfId="0" applyNumberFormat="1" applyFont="1" applyFill="1" applyBorder="1" applyAlignment="1">
      <alignment horizontal="right" vertical="center"/>
    </xf>
    <xf numFmtId="165" fontId="6" fillId="0" borderId="2" xfId="8" applyNumberFormat="1" applyFont="1" applyFill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6" fillId="0" borderId="2" xfId="0" applyNumberFormat="1" applyFont="1" applyFill="1" applyBorder="1" applyAlignment="1">
      <alignment horizontal="right" vertical="center"/>
    </xf>
    <xf numFmtId="0" fontId="3" fillId="0" borderId="0" xfId="3">
      <alignment horizontal="right" vertical="center"/>
    </xf>
  </cellXfs>
  <cellStyles count="13">
    <cellStyle name="Денежный" xfId="5" builtinId="4" customBuiltin="1"/>
    <cellStyle name="Денежный [0]" xfId="6" builtinId="7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0" builtinId="25" customBuiltin="1"/>
    <cellStyle name="Название" xfId="9" builtinId="15" customBuiltin="1"/>
    <cellStyle name="Обычный" xfId="0" builtinId="0" customBuiltin="1"/>
    <cellStyle name="Правая граница" xfId="8" xr:uid="{00000000-0005-0000-0000-00000A000000}"/>
    <cellStyle name="Правая и нижняя границы" xfId="12" xr:uid="{00000000-0005-0000-0000-000009000000}"/>
    <cellStyle name="Прогноз завершения сделки" xfId="11" xr:uid="{00000000-0005-0000-0000-000002000000}"/>
    <cellStyle name="Процентный" xfId="7" builtinId="5" customBuiltin="1"/>
  </cellStyles>
  <dxfs count="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\ &quot;₽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\ &quot;₽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\ &quot;₽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\ &quot;₽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4" tint="-0.499984740745262"/>
        </right>
        <top/>
        <bottom/>
      </border>
    </dxf>
    <dxf>
      <numFmt numFmtId="165" formatCode="#,##0\ &quot;₽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\ &quot;₽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\ &quot;₽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\ &quot;₽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4" tint="-0.499984740745262"/>
        </right>
        <top/>
        <bottom/>
      </border>
    </dxf>
    <dxf>
      <numFmt numFmtId="165" formatCode="#,##0\ &quot;₽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\ &quot;₽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\ &quot;₽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\ &quot;₽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164" formatCode="#,##0.00\ &quot;₽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164" formatCode="#,##0.00\ &quot;₽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border>
        <right style="thin">
          <color theme="4" tint="-0.499984740745262"/>
        </right>
        <vertical/>
      </border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</dxf>
    <dxf>
      <font>
        <color theme="3"/>
      </font>
      <border>
        <right style="thin">
          <color theme="4" tint="-0.499984740745262"/>
        </right>
        <vertical/>
      </border>
    </dxf>
    <dxf>
      <font>
        <b val="0"/>
        <i val="0"/>
        <color theme="1" tint="0.14996795556505021"/>
      </font>
      <fill>
        <patternFill>
          <bgColor theme="0" tint="-0.14996795556505021"/>
        </patternFill>
      </fill>
      <border>
        <top style="medium">
          <color theme="4" tint="-0.24994659260841701"/>
        </top>
        <bottom style="thick">
          <color theme="4" tint="-0.499984740745262"/>
        </bottom>
      </border>
    </dxf>
    <dxf>
      <font>
        <b val="0"/>
        <i val="0"/>
        <color theme="3"/>
      </font>
      <fill>
        <patternFill patternType="solid">
          <fgColor theme="4"/>
          <bgColor theme="4" tint="0.39994506668294322"/>
        </patternFill>
      </fill>
      <border diagonalUp="0" diagonalDown="0">
        <left/>
        <right/>
        <top style="thick">
          <color theme="4" tint="-0.499984740745262"/>
        </top>
        <bottom style="thin">
          <color theme="4" tint="-0.24994659260841701"/>
        </bottom>
        <vertical/>
        <horizontal/>
      </border>
    </dxf>
    <dxf>
      <font>
        <color theme="3"/>
      </font>
      <fill>
        <patternFill>
          <bgColor theme="0" tint="-4.9989318521683403E-2"/>
        </patternFill>
      </fill>
      <border>
        <left/>
        <right/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</dxf>
    <dxf>
      <font>
        <color theme="3"/>
      </font>
    </dxf>
    <dxf>
      <font>
        <b/>
        <i val="0"/>
        <color theme="3"/>
      </font>
      <fill>
        <patternFill>
          <bgColor theme="0" tint="-0.14996795556505021"/>
        </patternFill>
      </fill>
      <border>
        <top style="double">
          <color theme="4" tint="-0.499984740745262"/>
        </top>
        <bottom style="thick">
          <color theme="4" tint="-0.499984740745262"/>
        </bottom>
      </border>
    </dxf>
    <dxf>
      <font>
        <b/>
        <i val="0"/>
        <color theme="3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2" defaultTableStyle="Журнал подробных данных о потенциальных клиентах" defaultPivotStyle="PivotStyleLight16">
    <tableStyle name="Журнал подробных данных о потенциальных клиентах" pivot="0" count="7" xr9:uid="{00000000-0011-0000-FFFF-FFFF00000000}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Прогнозируемые продажи" pivot="0" count="8" xr9:uid="{00000000-0011-0000-FFFF-FFFF01000000}">
      <tableStyleElement type="wholeTable" dxfId="51"/>
      <tableStyleElement type="headerRow" dxfId="50"/>
      <tableStyleElement type="totalRow" dxfId="49"/>
      <tableStyleElement type="firstColumn" dxfId="48"/>
      <tableStyleElement type="lastColumn" dxfId="47"/>
      <tableStyleElement type="firstRowStripe" dxfId="46"/>
      <tableStyleElement type="firstColumnStripe" dxfId="45"/>
      <tableStyleElement type="firstHeaderCell" dxfId="4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Ежемесячные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'Прогнозируемые продажи '!$C$20:$N$20</c:f>
              <c:numCache>
                <c:formatCode>#\ ##0\ "₽"</c:formatCode>
                <c:ptCount val="12"/>
                <c:pt idx="0">
                  <c:v>270000</c:v>
                </c:pt>
                <c:pt idx="1">
                  <c:v>20000</c:v>
                </c:pt>
                <c:pt idx="2">
                  <c:v>20000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82-4B8C-8617-F5FD126A3E6C}"/>
            </c:ext>
          </c:extLst>
        </c:ser>
        <c:ser>
          <c:idx val="1"/>
          <c:order val="1"/>
          <c:tx>
            <c:v>Накопленные</c:v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'Прогнозируемые продажи '!$C$21:$N$21</c:f>
              <c:numCache>
                <c:formatCode>#\ ##0\ "₽"</c:formatCode>
                <c:ptCount val="12"/>
                <c:pt idx="0">
                  <c:v>270000</c:v>
                </c:pt>
                <c:pt idx="1">
                  <c:v>290000</c:v>
                </c:pt>
                <c:pt idx="2">
                  <c:v>310000</c:v>
                </c:pt>
                <c:pt idx="3">
                  <c:v>310000</c:v>
                </c:pt>
                <c:pt idx="4">
                  <c:v>310000</c:v>
                </c:pt>
                <c:pt idx="5">
                  <c:v>310000</c:v>
                </c:pt>
                <c:pt idx="6">
                  <c:v>310000</c:v>
                </c:pt>
                <c:pt idx="7">
                  <c:v>310000</c:v>
                </c:pt>
                <c:pt idx="8">
                  <c:v>310000</c:v>
                </c:pt>
                <c:pt idx="9">
                  <c:v>310000</c:v>
                </c:pt>
                <c:pt idx="10">
                  <c:v>310000</c:v>
                </c:pt>
                <c:pt idx="11">
                  <c:v>310000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82-4B8C-8617-F5FD126A3E6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6616584"/>
        <c:axId val="116616968"/>
      </c:lineChart>
      <c:catAx>
        <c:axId val="116616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Месяц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6616968"/>
        <c:crosses val="autoZero"/>
        <c:auto val="1"/>
        <c:lblAlgn val="ctr"/>
        <c:lblOffset val="100"/>
        <c:noMultiLvlLbl val="0"/>
      </c:catAx>
      <c:valAx>
        <c:axId val="116616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Прогнозируемые доходы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,##0\ &quot;₽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6616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ru-RU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238125</xdr:colOff>
      <xdr:row>2</xdr:row>
      <xdr:rowOff>76200</xdr:rowOff>
    </xdr:from>
    <xdr:to>
      <xdr:col>1</xdr:col>
      <xdr:colOff>11296650</xdr:colOff>
      <xdr:row>38</xdr:row>
      <xdr:rowOff>28575</xdr:rowOff>
    </xdr:to>
    <xdr:graphicFrame macro="">
      <xdr:nvGraphicFramePr>
        <xdr:cNvPr id="2" name="Ежемесячный взвешенный прогноз" descr="График ежемесячных и накопленных прогнозируемых доходов">
          <a:extLst>
            <a:ext uri="{FF2B5EF4-FFF2-40B4-BE49-F238E27FC236}">
              <a16:creationId xmlns:a16="http://schemas.microsoft.com/office/drawing/2014/main" id="{80BFB67B-E508-4D47-97F7-4D187001B4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ДанныеПотенциальногоКлиента" displayName="ДанныеПотенциальногоКлиента" ref="B5:J9" totalsRowCount="1">
  <autoFilter ref="B5:J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Название потенциального клиента" totalsRowLabel="Итого" dataDxfId="43" totalsRowDxfId="42"/>
    <tableColumn id="2" xr3:uid="{00000000-0010-0000-0000-000002000000}" name="Контактные данные потенциального клиента" dataDxfId="41" totalsRowDxfId="40"/>
    <tableColumn id="3" xr3:uid="{00000000-0010-0000-0000-000003000000}" name="Источник потенциального клиента" dataDxfId="39" totalsRowDxfId="38"/>
    <tableColumn id="4" xr3:uid="{00000000-0010-0000-0000-000004000000}" name="Регион потенциального клиента" dataDxfId="37" totalsRowDxfId="36"/>
    <tableColumn id="5" xr3:uid="{00000000-0010-0000-0000-000005000000}" name="Тип потенциального клиента" dataDxfId="35" totalsRowDxfId="34"/>
    <tableColumn id="6" xr3:uid="{00000000-0010-0000-0000-000006000000}" name="Потенциальная возможность" totalsRowFunction="sum" dataDxfId="33" totalsRowDxfId="32" dataCellStyle="Денежный [0]"/>
    <tableColumn id="7" xr3:uid="{00000000-0010-0000-0000-000007000000}" name="Вероятность _x000a_продажи" dataDxfId="31" totalsRowDxfId="30"/>
    <tableColumn id="8" xr3:uid="{00000000-0010-0000-0000-000008000000}" name="Прогноз завершения сделки" dataDxfId="29" totalsRowDxfId="28"/>
    <tableColumn id="9" xr3:uid="{00000000-0010-0000-0000-000009000000}" name="Взвешенный прогноз" totalsRowFunction="sum" dataDxfId="27" totalsRowDxfId="26" dataCellStyle="Денежный [0]">
      <calculatedColumnFormula>IFERROR(IF(ДанныеПотенциальногоКлиента[Вероятность 
продажи]&lt;&gt;"",ДанныеПотенциальногоКлиента[Вероятность 
продажи]*ДанныеПотенциальногоКлиента[Потенциальная возможность],""),"")</calculatedColumnFormula>
    </tableColumn>
  </tableColumns>
  <tableStyleInfo name="Журнал подробных данных о потенциальных клиентах" showFirstColumn="0" showLastColumn="0" showRowStripes="1" showColumnStripes="0"/>
  <extLst>
    <ext xmlns:x14="http://schemas.microsoft.com/office/spreadsheetml/2009/9/main" uri="{504A1905-F514-4f6f-8877-14C23A59335A}">
      <x14:table altTextSummary="Введите название, контактные данные, источник и тип потенциального клиента, потенциальную возможность, вероятность продажи, месяц прогнозируемого завершения сделки и взвешенный прогноз. Взвешенный прогноз вычисляется автоматически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ПрогнозируемыеПродажи" displayName="ПрогнозируемыеПродажи" ref="B5:N20" totalsRowCount="1">
  <autoFilter ref="B5:N19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Название потенциального клиента" totalsRowLabel="Итого" dataDxfId="25" totalsRowDxfId="24">
      <calculatedColumnFormula>IFERROR(IF(AND(ДанныеПотенциальногоКлиента[Название потенциального клиента] &lt;&gt; "", ROW(ПрогнозируемыеПродажи[Название потенциального клиента])&lt;&gt;ПоследняяЗапись),ДанныеПотенциальногоКлиента[Название потенциального клиента], ""),"")</calculatedColumnFormula>
    </tableColumn>
    <tableColumn id="2" xr3:uid="{00000000-0010-0000-0100-000002000000}" name="Прогноз на _x000a_январь" totalsRowFunction="sum" dataDxfId="23" totalsRowDxfId="22" dataCellStyle="Денежный">
      <calculatedColumnFormula>IFERROR(IF(ДанныеПотенциальногоКлиента[Прогноз завершения сделки] &lt;&gt;"",IF(ДанныеПотенциальногоКлиента[Прогноз завершения сделки]= "январь",ДанныеПотенциальногоКлиента[Взвешенный прогноз],0),""),"")</calculatedColumnFormula>
    </tableColumn>
    <tableColumn id="3" xr3:uid="{00000000-0010-0000-0100-000003000000}" name="Прогноз на _x000a_февраль" totalsRowFunction="sum" dataDxfId="21" totalsRowDxfId="20" dataCellStyle="Денежный">
      <calculatedColumnFormula>IFERROR(IF(ДанныеПотенциальногоКлиента[Прогноз завершения сделки] &lt;&gt;"",IF(ДанныеПотенциальногоКлиента[Прогноз завершения сделки] = "февраль",ДанныеПотенциальногоКлиента[Взвешенный прогноз],0),""),"")</calculatedColumnFormula>
    </tableColumn>
    <tableColumn id="4" xr3:uid="{00000000-0010-0000-0100-000004000000}" name="Прогноз на _x000a_март" totalsRowFunction="sum" dataDxfId="19" totalsRowDxfId="18" dataCellStyle="Денежный">
      <calculatedColumnFormula>IFERROR(IF(ДанныеПотенциальногоКлиента[Прогноз завершения сделки] &lt;&gt;"",IF(ДанныеПотенциальногоКлиента[Прогноз завершения сделки] = "март",ДанныеПотенциальногоКлиента[Взвешенный прогноз],0),""),"")</calculatedColumnFormula>
    </tableColumn>
    <tableColumn id="5" xr3:uid="{00000000-0010-0000-0100-000005000000}" name="Прогноз на _x000a_апрель" totalsRowFunction="sum" dataDxfId="17" totalsRowDxfId="16">
      <calculatedColumnFormula>IFERROR(IF(ДанныеПотенциальногоКлиента[Прогноз завершения сделки] &lt;&gt;"",IF(ДанныеПотенциальногоКлиента[Прогноз завершения сделки] = "апрель",ДанныеПотенциальногоКлиента[Взвешенный прогноз],0),""),"")</calculatedColumnFormula>
    </tableColumn>
    <tableColumn id="6" xr3:uid="{00000000-0010-0000-0100-000006000000}" name="Прогноз на _x000a_май" totalsRowFunction="sum" dataDxfId="15" totalsRowDxfId="14" dataCellStyle="Денежный">
      <calculatedColumnFormula>IFERROR(IF(ДанныеПотенциальногоКлиента[Прогноз завершения сделки] &lt;&gt;"",IF(ДанныеПотенциальногоКлиента[Прогноз завершения сделки] = "май",ДанныеПотенциальногоКлиента[Взвешенный прогноз],0),""),"")</calculatedColumnFormula>
    </tableColumn>
    <tableColumn id="7" xr3:uid="{00000000-0010-0000-0100-000007000000}" name="Прогноз на _x000a_июнь" totalsRowFunction="sum" dataDxfId="13" totalsRowDxfId="12" dataCellStyle="Денежный">
      <calculatedColumnFormula>IFERROR(IF(ДанныеПотенциальногоКлиента[Прогноз завершения сделки] &lt;&gt;"",IF(ДанныеПотенциальногоКлиента[Прогноз завершения сделки] = "июнь",ДанныеПотенциальногоКлиента[Взвешенный прогноз],0),""),"")</calculatedColumnFormula>
    </tableColumn>
    <tableColumn id="8" xr3:uid="{00000000-0010-0000-0100-000008000000}" name="Прогноз на июль" totalsRowFunction="sum" dataDxfId="11" totalsRowDxfId="10" dataCellStyle="Денежный">
      <calculatedColumnFormula>IFERROR(IF(ДанныеПотенциальногоКлиента[Прогноз завершения сделки] &lt;&gt;"",IF(ДанныеПотенциальногоКлиента[Прогноз завершения сделки] = "июль",ДанныеПотенциальногоКлиента[Взвешенный прогноз],0),""),"")</calculatedColumnFormula>
    </tableColumn>
    <tableColumn id="9" xr3:uid="{00000000-0010-0000-0100-000009000000}" name="Прогноз на _x000a_август" totalsRowFunction="sum" dataDxfId="9" totalsRowDxfId="8">
      <calculatedColumnFormula>IFERROR(IF(ДанныеПотенциальногоКлиента[Прогноз завершения сделки] &lt;&gt;"",IF(ДанныеПотенциальногоКлиента[Прогноз завершения сделки] = "август",ДанныеПотенциальногоКлиента[Взвешенный прогноз],0),""),"")</calculatedColumnFormula>
    </tableColumn>
    <tableColumn id="10" xr3:uid="{00000000-0010-0000-0100-00000A000000}" name="Прогноз на _x000a_сентябрь" totalsRowFunction="sum" dataDxfId="7" totalsRowDxfId="6" dataCellStyle="Денежный">
      <calculatedColumnFormula>IFERROR(IF(ДанныеПотенциальногоКлиента[Прогноз завершения сделки] &lt;&gt;"",IF(ДанныеПотенциальногоКлиента[Прогноз завершения сделки] = "сентябрь",ДанныеПотенциальногоКлиента[Взвешенный прогноз],0),""),"")</calculatedColumnFormula>
    </tableColumn>
    <tableColumn id="11" xr3:uid="{00000000-0010-0000-0100-00000B000000}" name="Прогноз на _x000a_октябрь" totalsRowFunction="sum" dataDxfId="5" totalsRowDxfId="4" dataCellStyle="Денежный">
      <calculatedColumnFormula>IFERROR(IF(ДанныеПотенциальногоКлиента[Прогноз завершения сделки] &lt;&gt;"",IF(ДанныеПотенциальногоКлиента[Прогноз завершения сделки] = "октябрь",ДанныеПотенциальногоКлиента[Взвешенный прогноз],0),""),"")</calculatedColumnFormula>
    </tableColumn>
    <tableColumn id="12" xr3:uid="{00000000-0010-0000-0100-00000C000000}" name="Прогноз на _x000a_ноябрь" totalsRowFunction="sum" dataDxfId="3" totalsRowDxfId="2" dataCellStyle="Денежный">
      <calculatedColumnFormula>IFERROR(IF(ДанныеПотенциальногоКлиента[Прогноз завершения сделки] &lt;&gt;"",IF(ДанныеПотенциальногоКлиента[Прогноз завершения сделки] = "ноябрь",ДанныеПотенциальногоКлиента[Взвешенный прогноз],0),""),"")</calculatedColumnFormula>
    </tableColumn>
    <tableColumn id="13" xr3:uid="{00000000-0010-0000-0100-00000D000000}" name="Прогноз на _x000a_декабрь" totalsRowFunction="sum" dataDxfId="1" totalsRowDxfId="0" dataCellStyle="Денежный">
      <calculatedColumnFormula>IFERROR(IF(ДанныеПотенциальногоКлиента[Прогноз завершения сделки] &lt;&gt;"",IF(ДанныеПотенциальногоКлиента[Прогноз завершения сделки] = "декабрь",ДанныеПотенциальногоКлиента[Взвешенный прогноз],0),""),"")</calculatedColumnFormula>
    </tableColumn>
  </tableColumns>
  <tableStyleInfo name="Прогнозируемые продажи" showFirstColumn="1" showLastColumn="0" showRowStripes="0" showColumnStripes="0"/>
  <extLst>
    <ext xmlns:x14="http://schemas.microsoft.com/office/spreadsheetml/2009/9/main" uri="{504A1905-F514-4f6f-8877-14C23A59335A}">
      <x14:table altTextSummary="Название потенциального клиента и прогноз на каждый месяц (январь, февраль и т. д.) автоматически обновляются в таблице «Прогнозируемые продажи» в зависимости от записей на листе «Данные потенциального клиента»"/>
    </ext>
  </extLst>
</table>
</file>

<file path=xl/theme/theme1.xml><?xml version="1.0" encoding="utf-8"?>
<a:theme xmlns:a="http://schemas.openxmlformats.org/drawingml/2006/main" name="Office Theme">
  <a:themeElements>
    <a:clrScheme name="Detailed leads tracking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Detailed leads tracking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29.85546875" customWidth="1"/>
    <col min="3" max="3" width="24.7109375" customWidth="1"/>
    <col min="4" max="4" width="25" customWidth="1"/>
    <col min="5" max="5" width="23.85546875" customWidth="1"/>
    <col min="6" max="6" width="24.7109375" customWidth="1"/>
    <col min="7" max="7" width="16.28515625" customWidth="1"/>
    <col min="8" max="8" width="16.5703125" customWidth="1"/>
    <col min="9" max="9" width="21.5703125" customWidth="1"/>
    <col min="10" max="10" width="27" customWidth="1"/>
    <col min="11" max="11" width="2.7109375" customWidth="1"/>
  </cols>
  <sheetData>
    <row r="1" spans="2:10" ht="54.95" customHeight="1" thickBot="1" x14ac:dyDescent="0.3">
      <c r="B1" s="4" t="s">
        <v>0</v>
      </c>
      <c r="C1" s="4"/>
      <c r="D1" s="4"/>
      <c r="E1" s="4"/>
      <c r="F1" s="4"/>
      <c r="G1" s="4"/>
      <c r="H1" s="4"/>
      <c r="I1" s="4"/>
      <c r="J1" s="4"/>
    </row>
    <row r="2" spans="2:10" ht="33.950000000000003" customHeight="1" thickTop="1" thickBot="1" x14ac:dyDescent="0.3">
      <c r="B2" s="1" t="s">
        <v>1</v>
      </c>
      <c r="C2" s="1"/>
      <c r="D2" s="1"/>
      <c r="E2" s="1"/>
      <c r="F2" s="1"/>
      <c r="G2" s="1"/>
      <c r="H2" s="1"/>
      <c r="I2" s="1"/>
      <c r="J2" s="1"/>
    </row>
    <row r="3" spans="2:10" ht="30" customHeight="1" x14ac:dyDescent="0.25">
      <c r="B3" s="2">
        <f ca="1">TODAY()</f>
        <v>43306</v>
      </c>
    </row>
    <row r="4" spans="2:10" ht="30" customHeight="1" x14ac:dyDescent="0.25">
      <c r="B4" s="20" t="str">
        <f>Название_компании</f>
        <v>Название компании</v>
      </c>
      <c r="C4" s="20"/>
      <c r="D4" s="20"/>
      <c r="E4" s="20"/>
      <c r="F4" s="20"/>
      <c r="G4" s="20"/>
      <c r="H4" s="20"/>
      <c r="I4" s="20"/>
      <c r="J4" s="10" t="s">
        <v>15</v>
      </c>
    </row>
    <row r="5" spans="2:10" ht="30" customHeight="1" x14ac:dyDescent="0.25">
      <c r="B5" s="3" t="s">
        <v>2</v>
      </c>
      <c r="C5" s="3" t="s">
        <v>7</v>
      </c>
      <c r="D5" s="3" t="s">
        <v>35</v>
      </c>
      <c r="E5" s="3" t="s">
        <v>34</v>
      </c>
      <c r="F5" s="3" t="s">
        <v>33</v>
      </c>
      <c r="G5" s="9" t="s">
        <v>10</v>
      </c>
      <c r="H5" s="9" t="s">
        <v>11</v>
      </c>
      <c r="I5" s="15" t="s">
        <v>36</v>
      </c>
      <c r="J5" s="15" t="s">
        <v>32</v>
      </c>
    </row>
    <row r="6" spans="2:10" ht="30" customHeight="1" x14ac:dyDescent="0.25">
      <c r="B6" s="3" t="s">
        <v>3</v>
      </c>
      <c r="C6" s="3"/>
      <c r="D6" s="3"/>
      <c r="E6" s="3"/>
      <c r="F6" s="3" t="s">
        <v>8</v>
      </c>
      <c r="G6" s="6">
        <v>300000</v>
      </c>
      <c r="H6" s="8">
        <v>0.9</v>
      </c>
      <c r="I6" s="7" t="s">
        <v>12</v>
      </c>
      <c r="J6" s="6">
        <f>IFERROR(IF(ДанныеПотенциальногоКлиента[Вероятность 
продажи]&lt;&gt;"",ДанныеПотенциальногоКлиента[Вероятность 
продажи]*ДанныеПотенциальногоКлиента[Потенциальная возможность],""),"")</f>
        <v>270000</v>
      </c>
    </row>
    <row r="7" spans="2:10" ht="30" customHeight="1" x14ac:dyDescent="0.25">
      <c r="B7" s="3" t="s">
        <v>4</v>
      </c>
      <c r="C7" s="3"/>
      <c r="D7" s="3"/>
      <c r="E7" s="3"/>
      <c r="F7" s="3" t="s">
        <v>8</v>
      </c>
      <c r="G7" s="6">
        <v>200000</v>
      </c>
      <c r="H7" s="8">
        <v>0.1</v>
      </c>
      <c r="I7" s="7" t="s">
        <v>13</v>
      </c>
      <c r="J7" s="6">
        <f>IFERROR(IF(ДанныеПотенциальногоКлиента[Вероятность 
продажи]&lt;&gt;"",ДанныеПотенциальногоКлиента[Вероятность 
продажи]*ДанныеПотенциальногоКлиента[Потенциальная возможность],""),"")</f>
        <v>20000</v>
      </c>
    </row>
    <row r="8" spans="2:10" ht="30" customHeight="1" x14ac:dyDescent="0.25">
      <c r="B8" s="3" t="s">
        <v>5</v>
      </c>
      <c r="C8" s="3"/>
      <c r="D8" s="3"/>
      <c r="E8" s="3"/>
      <c r="F8" s="3" t="s">
        <v>9</v>
      </c>
      <c r="G8" s="6">
        <v>100000</v>
      </c>
      <c r="H8" s="8">
        <v>0.2</v>
      </c>
      <c r="I8" s="7" t="s">
        <v>14</v>
      </c>
      <c r="J8" s="6">
        <f>IFERROR(IF(ДанныеПотенциальногоКлиента[Вероятность 
продажи]&lt;&gt;"",ДанныеПотенциальногоКлиента[Вероятность 
продажи]*ДанныеПотенциальногоКлиента[Потенциальная возможность],""),"")</f>
        <v>20000</v>
      </c>
    </row>
    <row r="9" spans="2:10" ht="30" customHeight="1" x14ac:dyDescent="0.25">
      <c r="B9" s="3" t="s">
        <v>6</v>
      </c>
      <c r="C9" s="3"/>
      <c r="D9" s="3"/>
      <c r="E9" s="3"/>
      <c r="F9" s="3"/>
      <c r="G9" s="16">
        <f>SUBTOTAL(109,ДанныеПотенциальногоКлиента[Потенциальная возможность])</f>
        <v>600000</v>
      </c>
      <c r="H9" s="3"/>
      <c r="I9" s="3"/>
      <c r="J9" s="16">
        <f>SUBTOTAL(109,ДанныеПотенциальногоКлиента[Взвешенный прогноз])</f>
        <v>310000</v>
      </c>
    </row>
  </sheetData>
  <mergeCells count="1">
    <mergeCell ref="B4:I4"/>
  </mergeCells>
  <dataValidations count="15">
    <dataValidation allowBlank="1" showInputMessage="1" showErrorMessage="1" prompt="Отслеживайте потенциальных покупателей в этой книге. Введите данные о потенциальных покупателях на этом листе.  Взвешенный прогноз для каждого потенциального клиента обновляется автоматически" sqref="A1" xr:uid="{00000000-0002-0000-0000-000000000000}"/>
    <dataValidation allowBlank="1" showInputMessage="1" showErrorMessage="1" prompt="Введите название компании в этой ячейке" sqref="B1" xr:uid="{00000000-0002-0000-0000-000001000000}"/>
    <dataValidation allowBlank="1" showInputMessage="1" showErrorMessage="1" prompt="Эта ячейка содержит заголовок листа" sqref="B2" xr:uid="{00000000-0002-0000-0000-000002000000}"/>
    <dataValidation allowBlank="1" showInputMessage="1" showErrorMessage="1" prompt="Введите дату в этой ячейке" sqref="B3" xr:uid="{00000000-0002-0000-0000-000003000000}"/>
    <dataValidation allowBlank="1" showInputMessage="1" showErrorMessage="1" prompt="В столбце под этим заголовком введите название потенциального клиента" sqref="B5" xr:uid="{00000000-0002-0000-0000-000004000000}"/>
    <dataValidation allowBlank="1" showInputMessage="1" showErrorMessage="1" prompt="В столбце под этим заголовком введите контактные данные потенциального клиента" sqref="C5" xr:uid="{00000000-0002-0000-0000-000005000000}"/>
    <dataValidation allowBlank="1" showInputMessage="1" showErrorMessage="1" prompt="В столбце под этим заголовком введите источник потенциального клиента" sqref="D5" xr:uid="{00000000-0002-0000-0000-000006000000}"/>
    <dataValidation allowBlank="1" showInputMessage="1" showErrorMessage="1" prompt="В столбце под этим заголовком введите регион потенциального клиента" sqref="E5" xr:uid="{00000000-0002-0000-0000-000007000000}"/>
    <dataValidation allowBlank="1" showInputMessage="1" showErrorMessage="1" prompt="В столбце под этим заголовком введите тип потенциального клиента" sqref="F5" xr:uid="{00000000-0002-0000-0000-000008000000}"/>
    <dataValidation allowBlank="1" showInputMessage="1" showErrorMessage="1" prompt="В столбце под этим заголовком введите потенциальную возможность" sqref="G5" xr:uid="{00000000-0002-0000-0000-000009000000}"/>
    <dataValidation allowBlank="1" showInputMessage="1" showErrorMessage="1" prompt="В столбце под этим заголовком введите процент вероятности продажи" sqref="H5" xr:uid="{00000000-0002-0000-0000-00000A000000}"/>
    <dataValidation allowBlank="1" showInputMessage="1" showErrorMessage="1" prompt="В столбце под этим заголовком автоматически рассчитывается взвешенный прогноз на основе потенциальной возможности и процента вероятности продажи" sqref="J5" xr:uid="{00000000-0002-0000-0000-00000B000000}"/>
    <dataValidation allowBlank="1" showInputMessage="1" showErrorMessage="1" prompt="Название компании в этой ячейке автоматически обновляется в зависимости от названия компании, введенного в ячейке B1" sqref="B4:I4" xr:uid="{00000000-0002-0000-0000-00000C000000}"/>
    <dataValidation allowBlank="1" showInputMessage="1" showErrorMessage="1" prompt="В столбце под этим заголовком введите месяц прогнозируемого завершения сделки.  Нажмите клавиши ALT+СТРЕЛКА ВНИЗ, чтобы открыть раскрывающийся список, а затем — клавишу ВВОД, чтобы сделать выбор" sqref="I5" xr:uid="{00000000-0002-0000-0000-00000D000000}"/>
    <dataValidation type="list" errorStyle="warning" allowBlank="1" showInputMessage="1" showErrorMessage="1" error="Выберите месяц из списка. Нажмите кнопку «Отмена», а затем с помощью клавиш ALT+СТРЕЛКА ВНИЗ откройте раскрывающийся список и подтвердите выбор клавишей ВВОД" sqref="I6:I8" xr:uid="{00000000-0002-0000-0000-00000E000000}">
      <formula1>"Январь, Февраль, Март, Апрель, Май, Июнь, Июль, Август, Сентябрь, Октябрь, Ноябрь, Декабрь"</formula1>
    </dataValidation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B1:N22"/>
  <sheetViews>
    <sheetView showGridLines="0" zoomScaleNormal="100" workbookViewId="0"/>
  </sheetViews>
  <sheetFormatPr defaultRowHeight="30" customHeight="1" x14ac:dyDescent="0.25"/>
  <cols>
    <col min="1" max="1" width="2.7109375" customWidth="1"/>
    <col min="2" max="2" width="25.7109375" customWidth="1"/>
    <col min="3" max="14" width="13.85546875" customWidth="1"/>
    <col min="15" max="15" width="2.7109375" customWidth="1"/>
  </cols>
  <sheetData>
    <row r="1" spans="2:14" ht="54.95" customHeight="1" thickBot="1" x14ac:dyDescent="0.3">
      <c r="B1" s="4" t="str">
        <f>Название_компании</f>
        <v>Название компании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14" ht="33.950000000000003" customHeight="1" thickTop="1" thickBot="1" x14ac:dyDescent="0.3">
      <c r="B2" s="1" t="s">
        <v>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30" customHeight="1" x14ac:dyDescent="0.25">
      <c r="B3" s="2">
        <f ca="1">ДатаЖурнала</f>
        <v>43306</v>
      </c>
    </row>
    <row r="4" spans="2:14" ht="30" customHeight="1" x14ac:dyDescent="0.25">
      <c r="B4" s="20" t="str">
        <f>Название_компании</f>
        <v>Название компании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 t="s">
        <v>15</v>
      </c>
      <c r="N4" s="20"/>
    </row>
    <row r="5" spans="2:14" ht="30" customHeight="1" x14ac:dyDescent="0.25">
      <c r="B5" s="3" t="s">
        <v>2</v>
      </c>
      <c r="C5" s="3" t="s">
        <v>18</v>
      </c>
      <c r="D5" s="3" t="s">
        <v>19</v>
      </c>
      <c r="E5" s="3" t="s">
        <v>20</v>
      </c>
      <c r="F5" s="5" t="s">
        <v>21</v>
      </c>
      <c r="G5" s="3" t="s">
        <v>22</v>
      </c>
      <c r="H5" s="3" t="s">
        <v>23</v>
      </c>
      <c r="I5" s="3" t="s">
        <v>24</v>
      </c>
      <c r="J5" s="5" t="s">
        <v>25</v>
      </c>
      <c r="K5" s="3" t="s">
        <v>26</v>
      </c>
      <c r="L5" s="3" t="s">
        <v>27</v>
      </c>
      <c r="M5" s="3" t="s">
        <v>28</v>
      </c>
      <c r="N5" s="3" t="s">
        <v>29</v>
      </c>
    </row>
    <row r="6" spans="2:14" ht="30" customHeight="1" x14ac:dyDescent="0.25">
      <c r="B6" s="3" t="str">
        <f>IFERROR(IF(AND(ДанныеПотенциальногоКлиента[Название потенциального клиента] &lt;&gt; "", ROW(ПрогнозируемыеПродажи[Название потенциального клиента])&lt;&gt;ПоследняяЗапись),ДанныеПотенциальногоКлиента[Название потенциального клиента], ""),"")</f>
        <v>A. Datum Corporation</v>
      </c>
      <c r="C6" s="11">
        <f>IFERROR(IF(ДанныеПотенциальногоКлиента[Прогноз завершения сделки] &lt;&gt;"",IF(ДанныеПотенциальногоКлиента[Прогноз завершения сделки]= "январь",ДанныеПотенциальногоКлиента[Взвешенный прогноз],0),""),"")</f>
        <v>270000</v>
      </c>
      <c r="D6" s="11">
        <f>IFERROR(IF(ДанныеПотенциальногоКлиента[Прогноз завершения сделки] &lt;&gt;"",IF(ДанныеПотенциальногоКлиента[Прогноз завершения сделки] = "февраль",ДанныеПотенциальногоКлиента[Взвешенный прогноз],0),""),"")</f>
        <v>0</v>
      </c>
      <c r="E6" s="11">
        <f>IFERROR(IF(ДанныеПотенциальногоКлиента[Прогноз завершения сделки] &lt;&gt;"",IF(ДанныеПотенциальногоКлиента[Прогноз завершения сделки] = "март",ДанныеПотенциальногоКлиента[Взвешенный прогноз],0),""),"")</f>
        <v>0</v>
      </c>
      <c r="F6" s="17">
        <f>IFERROR(IF(ДанныеПотенциальногоКлиента[Прогноз завершения сделки] &lt;&gt;"",IF(ДанныеПотенциальногоКлиента[Прогноз завершения сделки] = "апрель",ДанныеПотенциальногоКлиента[Взвешенный прогноз],0),""),"")</f>
        <v>0</v>
      </c>
      <c r="G6" s="11">
        <f>IFERROR(IF(ДанныеПотенциальногоКлиента[Прогноз завершения сделки] &lt;&gt;"",IF(ДанныеПотенциальногоКлиента[Прогноз завершения сделки] = "май",ДанныеПотенциальногоКлиента[Взвешенный прогноз],0),""),"")</f>
        <v>0</v>
      </c>
      <c r="H6" s="11">
        <f>IFERROR(IF(ДанныеПотенциальногоКлиента[Прогноз завершения сделки] &lt;&gt;"",IF(ДанныеПотенциальногоКлиента[Прогноз завершения сделки] = "июнь",ДанныеПотенциальногоКлиента[Взвешенный прогноз],0),""),"")</f>
        <v>0</v>
      </c>
      <c r="I6" s="11">
        <f>IFERROR(IF(ДанныеПотенциальногоКлиента[Прогноз завершения сделки] &lt;&gt;"",IF(ДанныеПотенциальногоКлиента[Прогноз завершения сделки] = "июль",ДанныеПотенциальногоКлиента[Взвешенный прогноз],0),""),"")</f>
        <v>0</v>
      </c>
      <c r="J6" s="17">
        <f>IFERROR(IF(ДанныеПотенциальногоКлиента[Прогноз завершения сделки] &lt;&gt;"",IF(ДанныеПотенциальногоКлиента[Прогноз завершения сделки] = "август",ДанныеПотенциальногоКлиента[Взвешенный прогноз],0),""),"")</f>
        <v>0</v>
      </c>
      <c r="K6" s="11">
        <f>IFERROR(IF(ДанныеПотенциальногоКлиента[Прогноз завершения сделки] &lt;&gt;"",IF(ДанныеПотенциальногоКлиента[Прогноз завершения сделки] = "сентябрь",ДанныеПотенциальногоКлиента[Взвешенный прогноз],0),""),"")</f>
        <v>0</v>
      </c>
      <c r="L6" s="11">
        <f>IFERROR(IF(ДанныеПотенциальногоКлиента[Прогноз завершения сделки] &lt;&gt;"",IF(ДанныеПотенциальногоКлиента[Прогноз завершения сделки] = "октябрь",ДанныеПотенциальногоКлиента[Взвешенный прогноз],0),""),"")</f>
        <v>0</v>
      </c>
      <c r="M6" s="11">
        <f>IFERROR(IF(ДанныеПотенциальногоКлиента[Прогноз завершения сделки] &lt;&gt;"",IF(ДанныеПотенциальногоКлиента[Прогноз завершения сделки] = "ноябрь",ДанныеПотенциальногоКлиента[Взвешенный прогноз],0),""),"")</f>
        <v>0</v>
      </c>
      <c r="N6" s="11">
        <f>IFERROR(IF(ДанныеПотенциальногоКлиента[Прогноз завершения сделки] &lt;&gt;"",IF(ДанныеПотенциальногоКлиента[Прогноз завершения сделки] = "декабрь",ДанныеПотенциальногоКлиента[Взвешенный прогноз],0),""),"")</f>
        <v>0</v>
      </c>
    </row>
    <row r="7" spans="2:14" ht="30" customHeight="1" x14ac:dyDescent="0.25">
      <c r="B7" s="3" t="str">
        <f>IFERROR(IF(AND(ДанныеПотенциальногоКлиента[Название потенциального клиента] &lt;&gt; "", ROW(ПрогнозируемыеПродажи[Название потенциального клиента])&lt;&gt;ПоследняяЗапись),ДанныеПотенциальногоКлиента[Название потенциального клиента], ""),"")</f>
        <v>Adventure Works</v>
      </c>
      <c r="C7" s="11">
        <f>IFERROR(IF(ДанныеПотенциальногоКлиента[Прогноз завершения сделки] &lt;&gt;"",IF(ДанныеПотенциальногоКлиента[Прогноз завершения сделки]= "январь",ДанныеПотенциальногоКлиента[Взвешенный прогноз],0),""),"")</f>
        <v>0</v>
      </c>
      <c r="D7" s="11">
        <f>IFERROR(IF(ДанныеПотенциальногоКлиента[Прогноз завершения сделки] &lt;&gt;"",IF(ДанныеПотенциальногоКлиента[Прогноз завершения сделки] = "февраль",ДанныеПотенциальногоКлиента[Взвешенный прогноз],0),""),"")</f>
        <v>20000</v>
      </c>
      <c r="E7" s="11">
        <f>IFERROR(IF(ДанныеПотенциальногоКлиента[Прогноз завершения сделки] &lt;&gt;"",IF(ДанныеПотенциальногоКлиента[Прогноз завершения сделки] = "март",ДанныеПотенциальногоКлиента[Взвешенный прогноз],0),""),"")</f>
        <v>0</v>
      </c>
      <c r="F7" s="17">
        <f>IFERROR(IF(ДанныеПотенциальногоКлиента[Прогноз завершения сделки] &lt;&gt;"",IF(ДанныеПотенциальногоКлиента[Прогноз завершения сделки] = "апрель",ДанныеПотенциальногоКлиента[Взвешенный прогноз],0),""),"")</f>
        <v>0</v>
      </c>
      <c r="G7" s="11">
        <f>IFERROR(IF(ДанныеПотенциальногоКлиента[Прогноз завершения сделки] &lt;&gt;"",IF(ДанныеПотенциальногоКлиента[Прогноз завершения сделки] = "май",ДанныеПотенциальногоКлиента[Взвешенный прогноз],0),""),"")</f>
        <v>0</v>
      </c>
      <c r="H7" s="11">
        <f>IFERROR(IF(ДанныеПотенциальногоКлиента[Прогноз завершения сделки] &lt;&gt;"",IF(ДанныеПотенциальногоКлиента[Прогноз завершения сделки] = "июнь",ДанныеПотенциальногоКлиента[Взвешенный прогноз],0),""),"")</f>
        <v>0</v>
      </c>
      <c r="I7" s="11">
        <f>IFERROR(IF(ДанныеПотенциальногоКлиента[Прогноз завершения сделки] &lt;&gt;"",IF(ДанныеПотенциальногоКлиента[Прогноз завершения сделки] = "июль",ДанныеПотенциальногоКлиента[Взвешенный прогноз],0),""),"")</f>
        <v>0</v>
      </c>
      <c r="J7" s="17">
        <f>IFERROR(IF(ДанныеПотенциальногоКлиента[Прогноз завершения сделки] &lt;&gt;"",IF(ДанныеПотенциальногоКлиента[Прогноз завершения сделки] = "август",ДанныеПотенциальногоКлиента[Взвешенный прогноз],0),""),"")</f>
        <v>0</v>
      </c>
      <c r="K7" s="11">
        <f>IFERROR(IF(ДанныеПотенциальногоКлиента[Прогноз завершения сделки] &lt;&gt;"",IF(ДанныеПотенциальногоКлиента[Прогноз завершения сделки] = "сентябрь",ДанныеПотенциальногоКлиента[Взвешенный прогноз],0),""),"")</f>
        <v>0</v>
      </c>
      <c r="L7" s="11">
        <f>IFERROR(IF(ДанныеПотенциальногоКлиента[Прогноз завершения сделки] &lt;&gt;"",IF(ДанныеПотенциальногоКлиента[Прогноз завершения сделки] = "октябрь",ДанныеПотенциальногоКлиента[Взвешенный прогноз],0),""),"")</f>
        <v>0</v>
      </c>
      <c r="M7" s="11">
        <f>IFERROR(IF(ДанныеПотенциальногоКлиента[Прогноз завершения сделки] &lt;&gt;"",IF(ДанныеПотенциальногоКлиента[Прогноз завершения сделки] = "ноябрь",ДанныеПотенциальногоКлиента[Взвешенный прогноз],0),""),"")</f>
        <v>0</v>
      </c>
      <c r="N7" s="11">
        <f>IFERROR(IF(ДанныеПотенциальногоКлиента[Прогноз завершения сделки] &lt;&gt;"",IF(ДанныеПотенциальногоКлиента[Прогноз завершения сделки] = "декабрь",ДанныеПотенциальногоКлиента[Взвешенный прогноз],0),""),"")</f>
        <v>0</v>
      </c>
    </row>
    <row r="8" spans="2:14" ht="30" customHeight="1" x14ac:dyDescent="0.25">
      <c r="B8" s="3" t="str">
        <f>IFERROR(IF(AND(ДанныеПотенциальногоКлиента[Название потенциального клиента] &lt;&gt; "", ROW(ПрогнозируемыеПродажи[Название потенциального клиента])&lt;&gt;ПоследняяЗапись),ДанныеПотенциальногоКлиента[Название потенциального клиента], ""),"")</f>
        <v>Alpine Ski House</v>
      </c>
      <c r="C8" s="11">
        <f>IFERROR(IF(ДанныеПотенциальногоКлиента[Прогноз завершения сделки] &lt;&gt;"",IF(ДанныеПотенциальногоКлиента[Прогноз завершения сделки]= "январь",ДанныеПотенциальногоКлиента[Взвешенный прогноз],0),""),"")</f>
        <v>0</v>
      </c>
      <c r="D8" s="11">
        <f>IFERROR(IF(ДанныеПотенциальногоКлиента[Прогноз завершения сделки] &lt;&gt;"",IF(ДанныеПотенциальногоКлиента[Прогноз завершения сделки] = "февраль",ДанныеПотенциальногоКлиента[Взвешенный прогноз],0),""),"")</f>
        <v>0</v>
      </c>
      <c r="E8" s="11">
        <f>IFERROR(IF(ДанныеПотенциальногоКлиента[Прогноз завершения сделки] &lt;&gt;"",IF(ДанныеПотенциальногоКлиента[Прогноз завершения сделки] = "март",ДанныеПотенциальногоКлиента[Взвешенный прогноз],0),""),"")</f>
        <v>20000</v>
      </c>
      <c r="F8" s="17">
        <f>IFERROR(IF(ДанныеПотенциальногоКлиента[Прогноз завершения сделки] &lt;&gt;"",IF(ДанныеПотенциальногоКлиента[Прогноз завершения сделки] = "апрель",ДанныеПотенциальногоКлиента[Взвешенный прогноз],0),""),"")</f>
        <v>0</v>
      </c>
      <c r="G8" s="11">
        <f>IFERROR(IF(ДанныеПотенциальногоКлиента[Прогноз завершения сделки] &lt;&gt;"",IF(ДанныеПотенциальногоКлиента[Прогноз завершения сделки] = "май",ДанныеПотенциальногоКлиента[Взвешенный прогноз],0),""),"")</f>
        <v>0</v>
      </c>
      <c r="H8" s="11">
        <f>IFERROR(IF(ДанныеПотенциальногоКлиента[Прогноз завершения сделки] &lt;&gt;"",IF(ДанныеПотенциальногоКлиента[Прогноз завершения сделки] = "июнь",ДанныеПотенциальногоКлиента[Взвешенный прогноз],0),""),"")</f>
        <v>0</v>
      </c>
      <c r="I8" s="11">
        <f>IFERROR(IF(ДанныеПотенциальногоКлиента[Прогноз завершения сделки] &lt;&gt;"",IF(ДанныеПотенциальногоКлиента[Прогноз завершения сделки] = "июль",ДанныеПотенциальногоКлиента[Взвешенный прогноз],0),""),"")</f>
        <v>0</v>
      </c>
      <c r="J8" s="17">
        <f>IFERROR(IF(ДанныеПотенциальногоКлиента[Прогноз завершения сделки] &lt;&gt;"",IF(ДанныеПотенциальногоКлиента[Прогноз завершения сделки] = "август",ДанныеПотенциальногоКлиента[Взвешенный прогноз],0),""),"")</f>
        <v>0</v>
      </c>
      <c r="K8" s="11">
        <f>IFERROR(IF(ДанныеПотенциальногоКлиента[Прогноз завершения сделки] &lt;&gt;"",IF(ДанныеПотенциальногоКлиента[Прогноз завершения сделки] = "сентябрь",ДанныеПотенциальногоКлиента[Взвешенный прогноз],0),""),"")</f>
        <v>0</v>
      </c>
      <c r="L8" s="11">
        <f>IFERROR(IF(ДанныеПотенциальногоКлиента[Прогноз завершения сделки] &lt;&gt;"",IF(ДанныеПотенциальногоКлиента[Прогноз завершения сделки] = "октябрь",ДанныеПотенциальногоКлиента[Взвешенный прогноз],0),""),"")</f>
        <v>0</v>
      </c>
      <c r="M8" s="11">
        <f>IFERROR(IF(ДанныеПотенциальногоКлиента[Прогноз завершения сделки] &lt;&gt;"",IF(ДанныеПотенциальногоКлиента[Прогноз завершения сделки] = "ноябрь",ДанныеПотенциальногоКлиента[Взвешенный прогноз],0),""),"")</f>
        <v>0</v>
      </c>
      <c r="N8" s="11">
        <f>IFERROR(IF(ДанныеПотенциальногоКлиента[Прогноз завершения сделки] &lt;&gt;"",IF(ДанныеПотенциальногоКлиента[Прогноз завершения сделки] = "декабрь",ДанныеПотенциальногоКлиента[Взвешенный прогноз],0),""),"")</f>
        <v>0</v>
      </c>
    </row>
    <row r="9" spans="2:14" ht="30" customHeight="1" x14ac:dyDescent="0.25">
      <c r="B9" s="3" t="str">
        <f>IFERROR(IF(AND(ДанныеПотенциальногоКлиента[Название потенциального клиента] &lt;&gt; "", ROW(ПрогнозируемыеПродажи[Название потенциального клиента])&lt;&gt;ПоследняяЗапись),ДанныеПотенциальногоКлиента[Название потенциального клиента], ""),"")</f>
        <v/>
      </c>
      <c r="C9" s="11" t="str">
        <f>IFERROR(IF(ДанныеПотенциальногоКлиента[Прогноз завершения сделки] &lt;&gt;"",IF(ДанныеПотенциальногоКлиента[Прогноз завершения сделки]= "январь",ДанныеПотенциальногоКлиента[Взвешенный прогноз],0),""),"")</f>
        <v/>
      </c>
      <c r="D9" s="11" t="str">
        <f>IFERROR(IF(ДанныеПотенциальногоКлиента[Прогноз завершения сделки] &lt;&gt;"",IF(ДанныеПотенциальногоКлиента[Прогноз завершения сделки] = "февраль",ДанныеПотенциальногоКлиента[Взвешенный прогноз],0),""),"")</f>
        <v/>
      </c>
      <c r="E9" s="11" t="str">
        <f>IFERROR(IF(ДанныеПотенциальногоКлиента[Прогноз завершения сделки] &lt;&gt;"",IF(ДанныеПотенциальногоКлиента[Прогноз завершения сделки] = "март",ДанныеПотенциальногоКлиента[Взвешенный прогноз],0),""),"")</f>
        <v/>
      </c>
      <c r="F9" s="17" t="str">
        <f>IFERROR(IF(ДанныеПотенциальногоКлиента[Прогноз завершения сделки] &lt;&gt;"",IF(ДанныеПотенциальногоКлиента[Прогноз завершения сделки] = "апрель",ДанныеПотенциальногоКлиента[Взвешенный прогноз],0),""),"")</f>
        <v/>
      </c>
      <c r="G9" s="11" t="str">
        <f>IFERROR(IF(ДанныеПотенциальногоКлиента[Прогноз завершения сделки] &lt;&gt;"",IF(ДанныеПотенциальногоКлиента[Прогноз завершения сделки] = "май",ДанныеПотенциальногоКлиента[Взвешенный прогноз],0),""),"")</f>
        <v/>
      </c>
      <c r="H9" s="11" t="str">
        <f>IFERROR(IF(ДанныеПотенциальногоКлиента[Прогноз завершения сделки] &lt;&gt;"",IF(ДанныеПотенциальногоКлиента[Прогноз завершения сделки] = "июнь",ДанныеПотенциальногоКлиента[Взвешенный прогноз],0),""),"")</f>
        <v/>
      </c>
      <c r="I9" s="11" t="str">
        <f>IFERROR(IF(ДанныеПотенциальногоКлиента[Прогноз завершения сделки] &lt;&gt;"",IF(ДанныеПотенциальногоКлиента[Прогноз завершения сделки] = "июль",ДанныеПотенциальногоКлиента[Взвешенный прогноз],0),""),"")</f>
        <v/>
      </c>
      <c r="J9" s="17" t="str">
        <f>IFERROR(IF(ДанныеПотенциальногоКлиента[Прогноз завершения сделки] &lt;&gt;"",IF(ДанныеПотенциальногоКлиента[Прогноз завершения сделки] = "август",ДанныеПотенциальногоКлиента[Взвешенный прогноз],0),""),"")</f>
        <v/>
      </c>
      <c r="K9" s="11" t="str">
        <f>IFERROR(IF(ДанныеПотенциальногоКлиента[Прогноз завершения сделки] &lt;&gt;"",IF(ДанныеПотенциальногоКлиента[Прогноз завершения сделки] = "сентябрь",ДанныеПотенциальногоКлиента[Взвешенный прогноз],0),""),"")</f>
        <v/>
      </c>
      <c r="L9" s="11" t="str">
        <f>IFERROR(IF(ДанныеПотенциальногоКлиента[Прогноз завершения сделки] &lt;&gt;"",IF(ДанныеПотенциальногоКлиента[Прогноз завершения сделки] = "октябрь",ДанныеПотенциальногоКлиента[Взвешенный прогноз],0),""),"")</f>
        <v/>
      </c>
      <c r="M9" s="11" t="str">
        <f>IFERROR(IF(ДанныеПотенциальногоКлиента[Прогноз завершения сделки] &lt;&gt;"",IF(ДанныеПотенциальногоКлиента[Прогноз завершения сделки] = "ноябрь",ДанныеПотенциальногоКлиента[Взвешенный прогноз],0),""),"")</f>
        <v/>
      </c>
      <c r="N9" s="11" t="str">
        <f>IFERROR(IF(ДанныеПотенциальногоКлиента[Прогноз завершения сделки] &lt;&gt;"",IF(ДанныеПотенциальногоКлиента[Прогноз завершения сделки] = "декабрь",ДанныеПотенциальногоКлиента[Взвешенный прогноз],0),""),"")</f>
        <v/>
      </c>
    </row>
    <row r="10" spans="2:14" ht="30" customHeight="1" x14ac:dyDescent="0.25">
      <c r="B10" s="3" t="str">
        <f>IFERROR(IF(AND(ДанныеПотенциальногоКлиента[Название потенциального клиента] &lt;&gt; "", ROW(ПрогнозируемыеПродажи[Название потенциального клиента])&lt;&gt;ПоследняяЗапись),ДанныеПотенциальногоКлиента[Название потенциального клиента], ""),"")</f>
        <v/>
      </c>
      <c r="C10" s="11" t="str">
        <f>IFERROR(IF(ДанныеПотенциальногоКлиента[Прогноз завершения сделки] &lt;&gt;"",IF(ДанныеПотенциальногоКлиента[Прогноз завершения сделки]= "январь",ДанныеПотенциальногоКлиента[Взвешенный прогноз],0),""),"")</f>
        <v/>
      </c>
      <c r="D10" s="11" t="str">
        <f>IFERROR(IF(ДанныеПотенциальногоКлиента[Прогноз завершения сделки] &lt;&gt;"",IF(ДанныеПотенциальногоКлиента[Прогноз завершения сделки] = "февраль",ДанныеПотенциальногоКлиента[Взвешенный прогноз],0),""),"")</f>
        <v/>
      </c>
      <c r="E10" s="11" t="str">
        <f>IFERROR(IF(ДанныеПотенциальногоКлиента[Прогноз завершения сделки] &lt;&gt;"",IF(ДанныеПотенциальногоКлиента[Прогноз завершения сделки] = "март",ДанныеПотенциальногоКлиента[Взвешенный прогноз],0),""),"")</f>
        <v/>
      </c>
      <c r="F10" s="17" t="str">
        <f>IFERROR(IF(ДанныеПотенциальногоКлиента[Прогноз завершения сделки] &lt;&gt;"",IF(ДанныеПотенциальногоКлиента[Прогноз завершения сделки] = "апрель",ДанныеПотенциальногоКлиента[Взвешенный прогноз],0),""),"")</f>
        <v/>
      </c>
      <c r="G10" s="11" t="str">
        <f>IFERROR(IF(ДанныеПотенциальногоКлиента[Прогноз завершения сделки] &lt;&gt;"",IF(ДанныеПотенциальногоКлиента[Прогноз завершения сделки] = "май",ДанныеПотенциальногоКлиента[Взвешенный прогноз],0),""),"")</f>
        <v/>
      </c>
      <c r="H10" s="11" t="str">
        <f>IFERROR(IF(ДанныеПотенциальногоКлиента[Прогноз завершения сделки] &lt;&gt;"",IF(ДанныеПотенциальногоКлиента[Прогноз завершения сделки] = "июнь",ДанныеПотенциальногоКлиента[Взвешенный прогноз],0),""),"")</f>
        <v/>
      </c>
      <c r="I10" s="11" t="str">
        <f>IFERROR(IF(ДанныеПотенциальногоКлиента[Прогноз завершения сделки] &lt;&gt;"",IF(ДанныеПотенциальногоКлиента[Прогноз завершения сделки] = "июль",ДанныеПотенциальногоКлиента[Взвешенный прогноз],0),""),"")</f>
        <v/>
      </c>
      <c r="J10" s="17" t="str">
        <f>IFERROR(IF(ДанныеПотенциальногоКлиента[Прогноз завершения сделки] &lt;&gt;"",IF(ДанныеПотенциальногоКлиента[Прогноз завершения сделки] = "август",ДанныеПотенциальногоКлиента[Взвешенный прогноз],0),""),"")</f>
        <v/>
      </c>
      <c r="K10" s="11" t="str">
        <f>IFERROR(IF(ДанныеПотенциальногоКлиента[Прогноз завершения сделки] &lt;&gt;"",IF(ДанныеПотенциальногоКлиента[Прогноз завершения сделки] = "сентябрь",ДанныеПотенциальногоКлиента[Взвешенный прогноз],0),""),"")</f>
        <v/>
      </c>
      <c r="L10" s="11" t="str">
        <f>IFERROR(IF(ДанныеПотенциальногоКлиента[Прогноз завершения сделки] &lt;&gt;"",IF(ДанныеПотенциальногоКлиента[Прогноз завершения сделки] = "октябрь",ДанныеПотенциальногоКлиента[Взвешенный прогноз],0),""),"")</f>
        <v/>
      </c>
      <c r="M10" s="11" t="str">
        <f>IFERROR(IF(ДанныеПотенциальногоКлиента[Прогноз завершения сделки] &lt;&gt;"",IF(ДанныеПотенциальногоКлиента[Прогноз завершения сделки] = "ноябрь",ДанныеПотенциальногоКлиента[Взвешенный прогноз],0),""),"")</f>
        <v/>
      </c>
      <c r="N10" s="11" t="str">
        <f>IFERROR(IF(ДанныеПотенциальногоКлиента[Прогноз завершения сделки] &lt;&gt;"",IF(ДанныеПотенциальногоКлиента[Прогноз завершения сделки] = "декабрь",ДанныеПотенциальногоКлиента[Взвешенный прогноз],0),""),"")</f>
        <v/>
      </c>
    </row>
    <row r="11" spans="2:14" ht="30" customHeight="1" x14ac:dyDescent="0.25">
      <c r="B11" s="3" t="str">
        <f>IFERROR(IF(AND(ДанныеПотенциальногоКлиента[Название потенциального клиента] &lt;&gt; "", ROW(ПрогнозируемыеПродажи[Название потенциального клиента])&lt;&gt;ПоследняяЗапись),ДанныеПотенциальногоКлиента[Название потенциального клиента], ""),"")</f>
        <v/>
      </c>
      <c r="C11" s="11" t="str">
        <f>IFERROR(IF(ДанныеПотенциальногоКлиента[Прогноз завершения сделки] &lt;&gt;"",IF(ДанныеПотенциальногоКлиента[Прогноз завершения сделки]= "январь",ДанныеПотенциальногоКлиента[Взвешенный прогноз],0),""),"")</f>
        <v/>
      </c>
      <c r="D11" s="11" t="str">
        <f>IFERROR(IF(ДанныеПотенциальногоКлиента[Прогноз завершения сделки] &lt;&gt;"",IF(ДанныеПотенциальногоКлиента[Прогноз завершения сделки] = "февраль",ДанныеПотенциальногоКлиента[Взвешенный прогноз],0),""),"")</f>
        <v/>
      </c>
      <c r="E11" s="11" t="str">
        <f>IFERROR(IF(ДанныеПотенциальногоКлиента[Прогноз завершения сделки] &lt;&gt;"",IF(ДанныеПотенциальногоКлиента[Прогноз завершения сделки] = "март",ДанныеПотенциальногоКлиента[Взвешенный прогноз],0),""),"")</f>
        <v/>
      </c>
      <c r="F11" s="17" t="str">
        <f>IFERROR(IF(ДанныеПотенциальногоКлиента[Прогноз завершения сделки] &lt;&gt;"",IF(ДанныеПотенциальногоКлиента[Прогноз завершения сделки] = "апрель",ДанныеПотенциальногоКлиента[Взвешенный прогноз],0),""),"")</f>
        <v/>
      </c>
      <c r="G11" s="11" t="str">
        <f>IFERROR(IF(ДанныеПотенциальногоКлиента[Прогноз завершения сделки] &lt;&gt;"",IF(ДанныеПотенциальногоКлиента[Прогноз завершения сделки] = "май",ДанныеПотенциальногоКлиента[Взвешенный прогноз],0),""),"")</f>
        <v/>
      </c>
      <c r="H11" s="11" t="str">
        <f>IFERROR(IF(ДанныеПотенциальногоКлиента[Прогноз завершения сделки] &lt;&gt;"",IF(ДанныеПотенциальногоКлиента[Прогноз завершения сделки] = "июнь",ДанныеПотенциальногоКлиента[Взвешенный прогноз],0),""),"")</f>
        <v/>
      </c>
      <c r="I11" s="11" t="str">
        <f>IFERROR(IF(ДанныеПотенциальногоКлиента[Прогноз завершения сделки] &lt;&gt;"",IF(ДанныеПотенциальногоКлиента[Прогноз завершения сделки] = "июль",ДанныеПотенциальногоКлиента[Взвешенный прогноз],0),""),"")</f>
        <v/>
      </c>
      <c r="J11" s="17" t="str">
        <f>IFERROR(IF(ДанныеПотенциальногоКлиента[Прогноз завершения сделки] &lt;&gt;"",IF(ДанныеПотенциальногоКлиента[Прогноз завершения сделки] = "август",ДанныеПотенциальногоКлиента[Взвешенный прогноз],0),""),"")</f>
        <v/>
      </c>
      <c r="K11" s="11" t="str">
        <f>IFERROR(IF(ДанныеПотенциальногоКлиента[Прогноз завершения сделки] &lt;&gt;"",IF(ДанныеПотенциальногоКлиента[Прогноз завершения сделки] = "сентябрь",ДанныеПотенциальногоКлиента[Взвешенный прогноз],0),""),"")</f>
        <v/>
      </c>
      <c r="L11" s="11" t="str">
        <f>IFERROR(IF(ДанныеПотенциальногоКлиента[Прогноз завершения сделки] &lt;&gt;"",IF(ДанныеПотенциальногоКлиента[Прогноз завершения сделки] = "октябрь",ДанныеПотенциальногоКлиента[Взвешенный прогноз],0),""),"")</f>
        <v/>
      </c>
      <c r="M11" s="11" t="str">
        <f>IFERROR(IF(ДанныеПотенциальногоКлиента[Прогноз завершения сделки] &lt;&gt;"",IF(ДанныеПотенциальногоКлиента[Прогноз завершения сделки] = "ноябрь",ДанныеПотенциальногоКлиента[Взвешенный прогноз],0),""),"")</f>
        <v/>
      </c>
      <c r="N11" s="11" t="str">
        <f>IFERROR(IF(ДанныеПотенциальногоКлиента[Прогноз завершения сделки] &lt;&gt;"",IF(ДанныеПотенциальногоКлиента[Прогноз завершения сделки] = "декабрь",ДанныеПотенциальногоКлиента[Взвешенный прогноз],0),""),"")</f>
        <v/>
      </c>
    </row>
    <row r="12" spans="2:14" ht="30" customHeight="1" x14ac:dyDescent="0.25">
      <c r="B12" s="3" t="str">
        <f>IFERROR(IF(AND(ДанныеПотенциальногоКлиента[Название потенциального клиента] &lt;&gt; "", ROW(ПрогнозируемыеПродажи[Название потенциального клиента])&lt;&gt;ПоследняяЗапись),ДанныеПотенциальногоКлиента[Название потенциального клиента], ""),"")</f>
        <v/>
      </c>
      <c r="C12" s="11" t="str">
        <f>IFERROR(IF(ДанныеПотенциальногоКлиента[Прогноз завершения сделки] &lt;&gt;"",IF(ДанныеПотенциальногоКлиента[Прогноз завершения сделки]= "январь",ДанныеПотенциальногоКлиента[Взвешенный прогноз],0),""),"")</f>
        <v/>
      </c>
      <c r="D12" s="11" t="str">
        <f>IFERROR(IF(ДанныеПотенциальногоКлиента[Прогноз завершения сделки] &lt;&gt;"",IF(ДанныеПотенциальногоКлиента[Прогноз завершения сделки] = "февраль",ДанныеПотенциальногоКлиента[Взвешенный прогноз],0),""),"")</f>
        <v/>
      </c>
      <c r="E12" s="11" t="str">
        <f>IFERROR(IF(ДанныеПотенциальногоКлиента[Прогноз завершения сделки] &lt;&gt;"",IF(ДанныеПотенциальногоКлиента[Прогноз завершения сделки] = "март",ДанныеПотенциальногоКлиента[Взвешенный прогноз],0),""),"")</f>
        <v/>
      </c>
      <c r="F12" s="17" t="str">
        <f>IFERROR(IF(ДанныеПотенциальногоКлиента[Прогноз завершения сделки] &lt;&gt;"",IF(ДанныеПотенциальногоКлиента[Прогноз завершения сделки] = "апрель",ДанныеПотенциальногоКлиента[Взвешенный прогноз],0),""),"")</f>
        <v/>
      </c>
      <c r="G12" s="11" t="str">
        <f>IFERROR(IF(ДанныеПотенциальногоКлиента[Прогноз завершения сделки] &lt;&gt;"",IF(ДанныеПотенциальногоКлиента[Прогноз завершения сделки] = "май",ДанныеПотенциальногоКлиента[Взвешенный прогноз],0),""),"")</f>
        <v/>
      </c>
      <c r="H12" s="11" t="str">
        <f>IFERROR(IF(ДанныеПотенциальногоКлиента[Прогноз завершения сделки] &lt;&gt;"",IF(ДанныеПотенциальногоКлиента[Прогноз завершения сделки] = "июнь",ДанныеПотенциальногоКлиента[Взвешенный прогноз],0),""),"")</f>
        <v/>
      </c>
      <c r="I12" s="11" t="str">
        <f>IFERROR(IF(ДанныеПотенциальногоКлиента[Прогноз завершения сделки] &lt;&gt;"",IF(ДанныеПотенциальногоКлиента[Прогноз завершения сделки] = "июль",ДанныеПотенциальногоКлиента[Взвешенный прогноз],0),""),"")</f>
        <v/>
      </c>
      <c r="J12" s="17" t="str">
        <f>IFERROR(IF(ДанныеПотенциальногоКлиента[Прогноз завершения сделки] &lt;&gt;"",IF(ДанныеПотенциальногоКлиента[Прогноз завершения сделки] = "август",ДанныеПотенциальногоКлиента[Взвешенный прогноз],0),""),"")</f>
        <v/>
      </c>
      <c r="K12" s="11" t="str">
        <f>IFERROR(IF(ДанныеПотенциальногоКлиента[Прогноз завершения сделки] &lt;&gt;"",IF(ДанныеПотенциальногоКлиента[Прогноз завершения сделки] = "сентябрь",ДанныеПотенциальногоКлиента[Взвешенный прогноз],0),""),"")</f>
        <v/>
      </c>
      <c r="L12" s="11" t="str">
        <f>IFERROR(IF(ДанныеПотенциальногоКлиента[Прогноз завершения сделки] &lt;&gt;"",IF(ДанныеПотенциальногоКлиента[Прогноз завершения сделки] = "октябрь",ДанныеПотенциальногоКлиента[Взвешенный прогноз],0),""),"")</f>
        <v/>
      </c>
      <c r="M12" s="11" t="str">
        <f>IFERROR(IF(ДанныеПотенциальногоКлиента[Прогноз завершения сделки] &lt;&gt;"",IF(ДанныеПотенциальногоКлиента[Прогноз завершения сделки] = "ноябрь",ДанныеПотенциальногоКлиента[Взвешенный прогноз],0),""),"")</f>
        <v/>
      </c>
      <c r="N12" s="11" t="str">
        <f>IFERROR(IF(ДанныеПотенциальногоКлиента[Прогноз завершения сделки] &lt;&gt;"",IF(ДанныеПотенциальногоКлиента[Прогноз завершения сделки] = "декабрь",ДанныеПотенциальногоКлиента[Взвешенный прогноз],0),""),"")</f>
        <v/>
      </c>
    </row>
    <row r="13" spans="2:14" ht="30" customHeight="1" x14ac:dyDescent="0.25">
      <c r="B13" s="3" t="str">
        <f>IFERROR(IF(AND(ДанныеПотенциальногоКлиента[Название потенциального клиента] &lt;&gt; "", ROW(ПрогнозируемыеПродажи[Название потенциального клиента])&lt;&gt;ПоследняяЗапись),ДанныеПотенциальногоКлиента[Название потенциального клиента], ""),"")</f>
        <v/>
      </c>
      <c r="C13" s="11" t="str">
        <f>IFERROR(IF(ДанныеПотенциальногоКлиента[Прогноз завершения сделки] &lt;&gt;"",IF(ДанныеПотенциальногоКлиента[Прогноз завершения сделки]= "январь",ДанныеПотенциальногоКлиента[Взвешенный прогноз],0),""),"")</f>
        <v/>
      </c>
      <c r="D13" s="11" t="str">
        <f>IFERROR(IF(ДанныеПотенциальногоКлиента[Прогноз завершения сделки] &lt;&gt;"",IF(ДанныеПотенциальногоКлиента[Прогноз завершения сделки] = "февраль",ДанныеПотенциальногоКлиента[Взвешенный прогноз],0),""),"")</f>
        <v/>
      </c>
      <c r="E13" s="11" t="str">
        <f>IFERROR(IF(ДанныеПотенциальногоКлиента[Прогноз завершения сделки] &lt;&gt;"",IF(ДанныеПотенциальногоКлиента[Прогноз завершения сделки] = "март",ДанныеПотенциальногоКлиента[Взвешенный прогноз],0),""),"")</f>
        <v/>
      </c>
      <c r="F13" s="17" t="str">
        <f>IFERROR(IF(ДанныеПотенциальногоКлиента[Прогноз завершения сделки] &lt;&gt;"",IF(ДанныеПотенциальногоКлиента[Прогноз завершения сделки] = "апрель",ДанныеПотенциальногоКлиента[Взвешенный прогноз],0),""),"")</f>
        <v/>
      </c>
      <c r="G13" s="11" t="str">
        <f>IFERROR(IF(ДанныеПотенциальногоКлиента[Прогноз завершения сделки] &lt;&gt;"",IF(ДанныеПотенциальногоКлиента[Прогноз завершения сделки] = "май",ДанныеПотенциальногоКлиента[Взвешенный прогноз],0),""),"")</f>
        <v/>
      </c>
      <c r="H13" s="11" t="str">
        <f>IFERROR(IF(ДанныеПотенциальногоКлиента[Прогноз завершения сделки] &lt;&gt;"",IF(ДанныеПотенциальногоКлиента[Прогноз завершения сделки] = "июнь",ДанныеПотенциальногоКлиента[Взвешенный прогноз],0),""),"")</f>
        <v/>
      </c>
      <c r="I13" s="11" t="str">
        <f>IFERROR(IF(ДанныеПотенциальногоКлиента[Прогноз завершения сделки] &lt;&gt;"",IF(ДанныеПотенциальногоКлиента[Прогноз завершения сделки] = "июль",ДанныеПотенциальногоКлиента[Взвешенный прогноз],0),""),"")</f>
        <v/>
      </c>
      <c r="J13" s="17" t="str">
        <f>IFERROR(IF(ДанныеПотенциальногоКлиента[Прогноз завершения сделки] &lt;&gt;"",IF(ДанныеПотенциальногоКлиента[Прогноз завершения сделки] = "август",ДанныеПотенциальногоКлиента[Взвешенный прогноз],0),""),"")</f>
        <v/>
      </c>
      <c r="K13" s="11" t="str">
        <f>IFERROR(IF(ДанныеПотенциальногоКлиента[Прогноз завершения сделки] &lt;&gt;"",IF(ДанныеПотенциальногоКлиента[Прогноз завершения сделки] = "сентябрь",ДанныеПотенциальногоКлиента[Взвешенный прогноз],0),""),"")</f>
        <v/>
      </c>
      <c r="L13" s="11" t="str">
        <f>IFERROR(IF(ДанныеПотенциальногоКлиента[Прогноз завершения сделки] &lt;&gt;"",IF(ДанныеПотенциальногоКлиента[Прогноз завершения сделки] = "октябрь",ДанныеПотенциальногоКлиента[Взвешенный прогноз],0),""),"")</f>
        <v/>
      </c>
      <c r="M13" s="11" t="str">
        <f>IFERROR(IF(ДанныеПотенциальногоКлиента[Прогноз завершения сделки] &lt;&gt;"",IF(ДанныеПотенциальногоКлиента[Прогноз завершения сделки] = "ноябрь",ДанныеПотенциальногоКлиента[Взвешенный прогноз],0),""),"")</f>
        <v/>
      </c>
      <c r="N13" s="11" t="str">
        <f>IFERROR(IF(ДанныеПотенциальногоКлиента[Прогноз завершения сделки] &lt;&gt;"",IF(ДанныеПотенциальногоКлиента[Прогноз завершения сделки] = "декабрь",ДанныеПотенциальногоКлиента[Взвешенный прогноз],0),""),"")</f>
        <v/>
      </c>
    </row>
    <row r="14" spans="2:14" ht="30" customHeight="1" x14ac:dyDescent="0.25">
      <c r="B14" s="3" t="str">
        <f>IFERROR(IF(AND(ДанныеПотенциальногоКлиента[Название потенциального клиента] &lt;&gt; "", ROW(ПрогнозируемыеПродажи[Название потенциального клиента])&lt;&gt;ПоследняяЗапись),ДанныеПотенциальногоКлиента[Название потенциального клиента], ""),"")</f>
        <v/>
      </c>
      <c r="C14" s="11" t="str">
        <f>IFERROR(IF(ДанныеПотенциальногоКлиента[Прогноз завершения сделки] &lt;&gt;"",IF(ДанныеПотенциальногоКлиента[Прогноз завершения сделки]= "январь",ДанныеПотенциальногоКлиента[Взвешенный прогноз],0),""),"")</f>
        <v/>
      </c>
      <c r="D14" s="11" t="str">
        <f>IFERROR(IF(ДанныеПотенциальногоКлиента[Прогноз завершения сделки] &lt;&gt;"",IF(ДанныеПотенциальногоКлиента[Прогноз завершения сделки] = "февраль",ДанныеПотенциальногоКлиента[Взвешенный прогноз],0),""),"")</f>
        <v/>
      </c>
      <c r="E14" s="11" t="str">
        <f>IFERROR(IF(ДанныеПотенциальногоКлиента[Прогноз завершения сделки] &lt;&gt;"",IF(ДанныеПотенциальногоКлиента[Прогноз завершения сделки] = "март",ДанныеПотенциальногоКлиента[Взвешенный прогноз],0),""),"")</f>
        <v/>
      </c>
      <c r="F14" s="17" t="str">
        <f>IFERROR(IF(ДанныеПотенциальногоКлиента[Прогноз завершения сделки] &lt;&gt;"",IF(ДанныеПотенциальногоКлиента[Прогноз завершения сделки] = "апрель",ДанныеПотенциальногоКлиента[Взвешенный прогноз],0),""),"")</f>
        <v/>
      </c>
      <c r="G14" s="11" t="str">
        <f>IFERROR(IF(ДанныеПотенциальногоКлиента[Прогноз завершения сделки] &lt;&gt;"",IF(ДанныеПотенциальногоКлиента[Прогноз завершения сделки] = "май",ДанныеПотенциальногоКлиента[Взвешенный прогноз],0),""),"")</f>
        <v/>
      </c>
      <c r="H14" s="11" t="str">
        <f>IFERROR(IF(ДанныеПотенциальногоКлиента[Прогноз завершения сделки] &lt;&gt;"",IF(ДанныеПотенциальногоКлиента[Прогноз завершения сделки] = "июнь",ДанныеПотенциальногоКлиента[Взвешенный прогноз],0),""),"")</f>
        <v/>
      </c>
      <c r="I14" s="11" t="str">
        <f>IFERROR(IF(ДанныеПотенциальногоКлиента[Прогноз завершения сделки] &lt;&gt;"",IF(ДанныеПотенциальногоКлиента[Прогноз завершения сделки] = "июль",ДанныеПотенциальногоКлиента[Взвешенный прогноз],0),""),"")</f>
        <v/>
      </c>
      <c r="J14" s="17" t="str">
        <f>IFERROR(IF(ДанныеПотенциальногоКлиента[Прогноз завершения сделки] &lt;&gt;"",IF(ДанныеПотенциальногоКлиента[Прогноз завершения сделки] = "август",ДанныеПотенциальногоКлиента[Взвешенный прогноз],0),""),"")</f>
        <v/>
      </c>
      <c r="K14" s="11" t="str">
        <f>IFERROR(IF(ДанныеПотенциальногоКлиента[Прогноз завершения сделки] &lt;&gt;"",IF(ДанныеПотенциальногоКлиента[Прогноз завершения сделки] = "сентябрь",ДанныеПотенциальногоКлиента[Взвешенный прогноз],0),""),"")</f>
        <v/>
      </c>
      <c r="L14" s="11" t="str">
        <f>IFERROR(IF(ДанныеПотенциальногоКлиента[Прогноз завершения сделки] &lt;&gt;"",IF(ДанныеПотенциальногоКлиента[Прогноз завершения сделки] = "октябрь",ДанныеПотенциальногоКлиента[Взвешенный прогноз],0),""),"")</f>
        <v/>
      </c>
      <c r="M14" s="11" t="str">
        <f>IFERROR(IF(ДанныеПотенциальногоКлиента[Прогноз завершения сделки] &lt;&gt;"",IF(ДанныеПотенциальногоКлиента[Прогноз завершения сделки] = "ноябрь",ДанныеПотенциальногоКлиента[Взвешенный прогноз],0),""),"")</f>
        <v/>
      </c>
      <c r="N14" s="11" t="str">
        <f>IFERROR(IF(ДанныеПотенциальногоКлиента[Прогноз завершения сделки] &lt;&gt;"",IF(ДанныеПотенциальногоКлиента[Прогноз завершения сделки] = "декабрь",ДанныеПотенциальногоКлиента[Взвешенный прогноз],0),""),"")</f>
        <v/>
      </c>
    </row>
    <row r="15" spans="2:14" ht="30" customHeight="1" x14ac:dyDescent="0.25">
      <c r="B15" s="3" t="str">
        <f>IFERROR(IF(AND(ДанныеПотенциальногоКлиента[Название потенциального клиента] &lt;&gt; "", ROW(ПрогнозируемыеПродажи[Название потенциального клиента])&lt;&gt;ПоследняяЗапись),ДанныеПотенциальногоКлиента[Название потенциального клиента], ""),"")</f>
        <v/>
      </c>
      <c r="C15" s="11" t="str">
        <f>IFERROR(IF(ДанныеПотенциальногоКлиента[Прогноз завершения сделки] &lt;&gt;"",IF(ДанныеПотенциальногоКлиента[Прогноз завершения сделки]= "январь",ДанныеПотенциальногоКлиента[Взвешенный прогноз],0),""),"")</f>
        <v/>
      </c>
      <c r="D15" s="11" t="str">
        <f>IFERROR(IF(ДанныеПотенциальногоКлиента[Прогноз завершения сделки] &lt;&gt;"",IF(ДанныеПотенциальногоКлиента[Прогноз завершения сделки] = "февраль",ДанныеПотенциальногоКлиента[Взвешенный прогноз],0),""),"")</f>
        <v/>
      </c>
      <c r="E15" s="11" t="str">
        <f>IFERROR(IF(ДанныеПотенциальногоКлиента[Прогноз завершения сделки] &lt;&gt;"",IF(ДанныеПотенциальногоКлиента[Прогноз завершения сделки] = "март",ДанныеПотенциальногоКлиента[Взвешенный прогноз],0),""),"")</f>
        <v/>
      </c>
      <c r="F15" s="17" t="str">
        <f>IFERROR(IF(ДанныеПотенциальногоКлиента[Прогноз завершения сделки] &lt;&gt;"",IF(ДанныеПотенциальногоКлиента[Прогноз завершения сделки] = "апрель",ДанныеПотенциальногоКлиента[Взвешенный прогноз],0),""),"")</f>
        <v/>
      </c>
      <c r="G15" s="11" t="str">
        <f>IFERROR(IF(ДанныеПотенциальногоКлиента[Прогноз завершения сделки] &lt;&gt;"",IF(ДанныеПотенциальногоКлиента[Прогноз завершения сделки] = "май",ДанныеПотенциальногоКлиента[Взвешенный прогноз],0),""),"")</f>
        <v/>
      </c>
      <c r="H15" s="11" t="str">
        <f>IFERROR(IF(ДанныеПотенциальногоКлиента[Прогноз завершения сделки] &lt;&gt;"",IF(ДанныеПотенциальногоКлиента[Прогноз завершения сделки] = "июнь",ДанныеПотенциальногоКлиента[Взвешенный прогноз],0),""),"")</f>
        <v/>
      </c>
      <c r="I15" s="11" t="str">
        <f>IFERROR(IF(ДанныеПотенциальногоКлиента[Прогноз завершения сделки] &lt;&gt;"",IF(ДанныеПотенциальногоКлиента[Прогноз завершения сделки] = "июль",ДанныеПотенциальногоКлиента[Взвешенный прогноз],0),""),"")</f>
        <v/>
      </c>
      <c r="J15" s="17" t="str">
        <f>IFERROR(IF(ДанныеПотенциальногоКлиента[Прогноз завершения сделки] &lt;&gt;"",IF(ДанныеПотенциальногоКлиента[Прогноз завершения сделки] = "август",ДанныеПотенциальногоКлиента[Взвешенный прогноз],0),""),"")</f>
        <v/>
      </c>
      <c r="K15" s="11" t="str">
        <f>IFERROR(IF(ДанныеПотенциальногоКлиента[Прогноз завершения сделки] &lt;&gt;"",IF(ДанныеПотенциальногоКлиента[Прогноз завершения сделки] = "сентябрь",ДанныеПотенциальногоКлиента[Взвешенный прогноз],0),""),"")</f>
        <v/>
      </c>
      <c r="L15" s="11" t="str">
        <f>IFERROR(IF(ДанныеПотенциальногоКлиента[Прогноз завершения сделки] &lt;&gt;"",IF(ДанныеПотенциальногоКлиента[Прогноз завершения сделки] = "октябрь",ДанныеПотенциальногоКлиента[Взвешенный прогноз],0),""),"")</f>
        <v/>
      </c>
      <c r="M15" s="11" t="str">
        <f>IFERROR(IF(ДанныеПотенциальногоКлиента[Прогноз завершения сделки] &lt;&gt;"",IF(ДанныеПотенциальногоКлиента[Прогноз завершения сделки] = "ноябрь",ДанныеПотенциальногоКлиента[Взвешенный прогноз],0),""),"")</f>
        <v/>
      </c>
      <c r="N15" s="11" t="str">
        <f>IFERROR(IF(ДанныеПотенциальногоКлиента[Прогноз завершения сделки] &lt;&gt;"",IF(ДанныеПотенциальногоКлиента[Прогноз завершения сделки] = "декабрь",ДанныеПотенциальногоКлиента[Взвешенный прогноз],0),""),"")</f>
        <v/>
      </c>
    </row>
    <row r="16" spans="2:14" ht="30" customHeight="1" x14ac:dyDescent="0.25">
      <c r="B16" s="3" t="str">
        <f>IFERROR(IF(AND(ДанныеПотенциальногоКлиента[Название потенциального клиента] &lt;&gt; "", ROW(ПрогнозируемыеПродажи[Название потенциального клиента])&lt;&gt;ПоследняяЗапись),ДанныеПотенциальногоКлиента[Название потенциального клиента], ""),"")</f>
        <v/>
      </c>
      <c r="C16" s="11" t="str">
        <f>IFERROR(IF(ДанныеПотенциальногоКлиента[Прогноз завершения сделки] &lt;&gt;"",IF(ДанныеПотенциальногоКлиента[Прогноз завершения сделки]= "январь",ДанныеПотенциальногоКлиента[Взвешенный прогноз],0),""),"")</f>
        <v/>
      </c>
      <c r="D16" s="11" t="str">
        <f>IFERROR(IF(ДанныеПотенциальногоКлиента[Прогноз завершения сделки] &lt;&gt;"",IF(ДанныеПотенциальногоКлиента[Прогноз завершения сделки] = "февраль",ДанныеПотенциальногоКлиента[Взвешенный прогноз],0),""),"")</f>
        <v/>
      </c>
      <c r="E16" s="11" t="str">
        <f>IFERROR(IF(ДанныеПотенциальногоКлиента[Прогноз завершения сделки] &lt;&gt;"",IF(ДанныеПотенциальногоКлиента[Прогноз завершения сделки] = "март",ДанныеПотенциальногоКлиента[Взвешенный прогноз],0),""),"")</f>
        <v/>
      </c>
      <c r="F16" s="17" t="str">
        <f>IFERROR(IF(ДанныеПотенциальногоКлиента[Прогноз завершения сделки] &lt;&gt;"",IF(ДанныеПотенциальногоКлиента[Прогноз завершения сделки] = "апрель",ДанныеПотенциальногоКлиента[Взвешенный прогноз],0),""),"")</f>
        <v/>
      </c>
      <c r="G16" s="11" t="str">
        <f>IFERROR(IF(ДанныеПотенциальногоКлиента[Прогноз завершения сделки] &lt;&gt;"",IF(ДанныеПотенциальногоКлиента[Прогноз завершения сделки] = "май",ДанныеПотенциальногоКлиента[Взвешенный прогноз],0),""),"")</f>
        <v/>
      </c>
      <c r="H16" s="11" t="str">
        <f>IFERROR(IF(ДанныеПотенциальногоКлиента[Прогноз завершения сделки] &lt;&gt;"",IF(ДанныеПотенциальногоКлиента[Прогноз завершения сделки] = "июнь",ДанныеПотенциальногоКлиента[Взвешенный прогноз],0),""),"")</f>
        <v/>
      </c>
      <c r="I16" s="11" t="str">
        <f>IFERROR(IF(ДанныеПотенциальногоКлиента[Прогноз завершения сделки] &lt;&gt;"",IF(ДанныеПотенциальногоКлиента[Прогноз завершения сделки] = "июль",ДанныеПотенциальногоКлиента[Взвешенный прогноз],0),""),"")</f>
        <v/>
      </c>
      <c r="J16" s="17" t="str">
        <f>IFERROR(IF(ДанныеПотенциальногоКлиента[Прогноз завершения сделки] &lt;&gt;"",IF(ДанныеПотенциальногоКлиента[Прогноз завершения сделки] = "август",ДанныеПотенциальногоКлиента[Взвешенный прогноз],0),""),"")</f>
        <v/>
      </c>
      <c r="K16" s="11" t="str">
        <f>IFERROR(IF(ДанныеПотенциальногоКлиента[Прогноз завершения сделки] &lt;&gt;"",IF(ДанныеПотенциальногоКлиента[Прогноз завершения сделки] = "сентябрь",ДанныеПотенциальногоКлиента[Взвешенный прогноз],0),""),"")</f>
        <v/>
      </c>
      <c r="L16" s="11" t="str">
        <f>IFERROR(IF(ДанныеПотенциальногоКлиента[Прогноз завершения сделки] &lt;&gt;"",IF(ДанныеПотенциальногоКлиента[Прогноз завершения сделки] = "октябрь",ДанныеПотенциальногоКлиента[Взвешенный прогноз],0),""),"")</f>
        <v/>
      </c>
      <c r="M16" s="11" t="str">
        <f>IFERROR(IF(ДанныеПотенциальногоКлиента[Прогноз завершения сделки] &lt;&gt;"",IF(ДанныеПотенциальногоКлиента[Прогноз завершения сделки] = "ноябрь",ДанныеПотенциальногоКлиента[Взвешенный прогноз],0),""),"")</f>
        <v/>
      </c>
      <c r="N16" s="11" t="str">
        <f>IFERROR(IF(ДанныеПотенциальногоКлиента[Прогноз завершения сделки] &lt;&gt;"",IF(ДанныеПотенциальногоКлиента[Прогноз завершения сделки] = "декабрь",ДанныеПотенциальногоКлиента[Взвешенный прогноз],0),""),"")</f>
        <v/>
      </c>
    </row>
    <row r="17" spans="2:14" ht="30" customHeight="1" x14ac:dyDescent="0.25">
      <c r="B17" s="3" t="str">
        <f>IFERROR(IF(AND(ДанныеПотенциальногоКлиента[Название потенциального клиента] &lt;&gt; "", ROW(ПрогнозируемыеПродажи[Название потенциального клиента])&lt;&gt;ПоследняяЗапись),ДанныеПотенциальногоКлиента[Название потенциального клиента], ""),"")</f>
        <v/>
      </c>
      <c r="C17" s="11" t="str">
        <f>IFERROR(IF(ДанныеПотенциальногоКлиента[Прогноз завершения сделки] &lt;&gt;"",IF(ДанныеПотенциальногоКлиента[Прогноз завершения сделки]= "январь",ДанныеПотенциальногоКлиента[Взвешенный прогноз],0),""),"")</f>
        <v/>
      </c>
      <c r="D17" s="11" t="str">
        <f>IFERROR(IF(ДанныеПотенциальногоКлиента[Прогноз завершения сделки] &lt;&gt;"",IF(ДанныеПотенциальногоКлиента[Прогноз завершения сделки] = "февраль",ДанныеПотенциальногоКлиента[Взвешенный прогноз],0),""),"")</f>
        <v/>
      </c>
      <c r="E17" s="11" t="str">
        <f>IFERROR(IF(ДанныеПотенциальногоКлиента[Прогноз завершения сделки] &lt;&gt;"",IF(ДанныеПотенциальногоКлиента[Прогноз завершения сделки] = "март",ДанныеПотенциальногоКлиента[Взвешенный прогноз],0),""),"")</f>
        <v/>
      </c>
      <c r="F17" s="17" t="str">
        <f>IFERROR(IF(ДанныеПотенциальногоКлиента[Прогноз завершения сделки] &lt;&gt;"",IF(ДанныеПотенциальногоКлиента[Прогноз завершения сделки] = "апрель",ДанныеПотенциальногоКлиента[Взвешенный прогноз],0),""),"")</f>
        <v/>
      </c>
      <c r="G17" s="11" t="str">
        <f>IFERROR(IF(ДанныеПотенциальногоКлиента[Прогноз завершения сделки] &lt;&gt;"",IF(ДанныеПотенциальногоКлиента[Прогноз завершения сделки] = "май",ДанныеПотенциальногоКлиента[Взвешенный прогноз],0),""),"")</f>
        <v/>
      </c>
      <c r="H17" s="11" t="str">
        <f>IFERROR(IF(ДанныеПотенциальногоКлиента[Прогноз завершения сделки] &lt;&gt;"",IF(ДанныеПотенциальногоКлиента[Прогноз завершения сделки] = "июнь",ДанныеПотенциальногоКлиента[Взвешенный прогноз],0),""),"")</f>
        <v/>
      </c>
      <c r="I17" s="11" t="str">
        <f>IFERROR(IF(ДанныеПотенциальногоКлиента[Прогноз завершения сделки] &lt;&gt;"",IF(ДанныеПотенциальногоКлиента[Прогноз завершения сделки] = "июль",ДанныеПотенциальногоКлиента[Взвешенный прогноз],0),""),"")</f>
        <v/>
      </c>
      <c r="J17" s="17" t="str">
        <f>IFERROR(IF(ДанныеПотенциальногоКлиента[Прогноз завершения сделки] &lt;&gt;"",IF(ДанныеПотенциальногоКлиента[Прогноз завершения сделки] = "август",ДанныеПотенциальногоКлиента[Взвешенный прогноз],0),""),"")</f>
        <v/>
      </c>
      <c r="K17" s="11" t="str">
        <f>IFERROR(IF(ДанныеПотенциальногоКлиента[Прогноз завершения сделки] &lt;&gt;"",IF(ДанныеПотенциальногоКлиента[Прогноз завершения сделки] = "сентябрь",ДанныеПотенциальногоКлиента[Взвешенный прогноз],0),""),"")</f>
        <v/>
      </c>
      <c r="L17" s="11" t="str">
        <f>IFERROR(IF(ДанныеПотенциальногоКлиента[Прогноз завершения сделки] &lt;&gt;"",IF(ДанныеПотенциальногоКлиента[Прогноз завершения сделки] = "октябрь",ДанныеПотенциальногоКлиента[Взвешенный прогноз],0),""),"")</f>
        <v/>
      </c>
      <c r="M17" s="11" t="str">
        <f>IFERROR(IF(ДанныеПотенциальногоКлиента[Прогноз завершения сделки] &lt;&gt;"",IF(ДанныеПотенциальногоКлиента[Прогноз завершения сделки] = "ноябрь",ДанныеПотенциальногоКлиента[Взвешенный прогноз],0),""),"")</f>
        <v/>
      </c>
      <c r="N17" s="11" t="str">
        <f>IFERROR(IF(ДанныеПотенциальногоКлиента[Прогноз завершения сделки] &lt;&gt;"",IF(ДанныеПотенциальногоКлиента[Прогноз завершения сделки] = "декабрь",ДанныеПотенциальногоКлиента[Взвешенный прогноз],0),""),"")</f>
        <v/>
      </c>
    </row>
    <row r="18" spans="2:14" ht="30" customHeight="1" x14ac:dyDescent="0.25">
      <c r="B18" s="3" t="str">
        <f>IFERROR(IF(AND(ДанныеПотенциальногоКлиента[Название потенциального клиента] &lt;&gt; "", ROW(ПрогнозируемыеПродажи[Название потенциального клиента])&lt;&gt;ПоследняяЗапись),ДанныеПотенциальногоКлиента[Название потенциального клиента], ""),"")</f>
        <v/>
      </c>
      <c r="C18" s="11" t="str">
        <f>IFERROR(IF(ДанныеПотенциальногоКлиента[Прогноз завершения сделки] &lt;&gt;"",IF(ДанныеПотенциальногоКлиента[Прогноз завершения сделки]= "январь",ДанныеПотенциальногоКлиента[Взвешенный прогноз],0),""),"")</f>
        <v/>
      </c>
      <c r="D18" s="11" t="str">
        <f>IFERROR(IF(ДанныеПотенциальногоКлиента[Прогноз завершения сделки] &lt;&gt;"",IF(ДанныеПотенциальногоКлиента[Прогноз завершения сделки] = "февраль",ДанныеПотенциальногоКлиента[Взвешенный прогноз],0),""),"")</f>
        <v/>
      </c>
      <c r="E18" s="11" t="str">
        <f>IFERROR(IF(ДанныеПотенциальногоКлиента[Прогноз завершения сделки] &lt;&gt;"",IF(ДанныеПотенциальногоКлиента[Прогноз завершения сделки] = "март",ДанныеПотенциальногоКлиента[Взвешенный прогноз],0),""),"")</f>
        <v/>
      </c>
      <c r="F18" s="17" t="str">
        <f>IFERROR(IF(ДанныеПотенциальногоКлиента[Прогноз завершения сделки] &lt;&gt;"",IF(ДанныеПотенциальногоКлиента[Прогноз завершения сделки] = "апрель",ДанныеПотенциальногоКлиента[Взвешенный прогноз],0),""),"")</f>
        <v/>
      </c>
      <c r="G18" s="11" t="str">
        <f>IFERROR(IF(ДанныеПотенциальногоКлиента[Прогноз завершения сделки] &lt;&gt;"",IF(ДанныеПотенциальногоКлиента[Прогноз завершения сделки] = "май",ДанныеПотенциальногоКлиента[Взвешенный прогноз],0),""),"")</f>
        <v/>
      </c>
      <c r="H18" s="11" t="str">
        <f>IFERROR(IF(ДанныеПотенциальногоКлиента[Прогноз завершения сделки] &lt;&gt;"",IF(ДанныеПотенциальногоКлиента[Прогноз завершения сделки] = "июнь",ДанныеПотенциальногоКлиента[Взвешенный прогноз],0),""),"")</f>
        <v/>
      </c>
      <c r="I18" s="11" t="str">
        <f>IFERROR(IF(ДанныеПотенциальногоКлиента[Прогноз завершения сделки] &lt;&gt;"",IF(ДанныеПотенциальногоКлиента[Прогноз завершения сделки] = "июль",ДанныеПотенциальногоКлиента[Взвешенный прогноз],0),""),"")</f>
        <v/>
      </c>
      <c r="J18" s="17" t="str">
        <f>IFERROR(IF(ДанныеПотенциальногоКлиента[Прогноз завершения сделки] &lt;&gt;"",IF(ДанныеПотенциальногоКлиента[Прогноз завершения сделки] = "август",ДанныеПотенциальногоКлиента[Взвешенный прогноз],0),""),"")</f>
        <v/>
      </c>
      <c r="K18" s="11" t="str">
        <f>IFERROR(IF(ДанныеПотенциальногоКлиента[Прогноз завершения сделки] &lt;&gt;"",IF(ДанныеПотенциальногоКлиента[Прогноз завершения сделки] = "сентябрь",ДанныеПотенциальногоКлиента[Взвешенный прогноз],0),""),"")</f>
        <v/>
      </c>
      <c r="L18" s="11" t="str">
        <f>IFERROR(IF(ДанныеПотенциальногоКлиента[Прогноз завершения сделки] &lt;&gt;"",IF(ДанныеПотенциальногоКлиента[Прогноз завершения сделки] = "октябрь",ДанныеПотенциальногоКлиента[Взвешенный прогноз],0),""),"")</f>
        <v/>
      </c>
      <c r="M18" s="11" t="str">
        <f>IFERROR(IF(ДанныеПотенциальногоКлиента[Прогноз завершения сделки] &lt;&gt;"",IF(ДанныеПотенциальногоКлиента[Прогноз завершения сделки] = "ноябрь",ДанныеПотенциальногоКлиента[Взвешенный прогноз],0),""),"")</f>
        <v/>
      </c>
      <c r="N18" s="11" t="str">
        <f>IFERROR(IF(ДанныеПотенциальногоКлиента[Прогноз завершения сделки] &lt;&gt;"",IF(ДанныеПотенциальногоКлиента[Прогноз завершения сделки] = "декабрь",ДанныеПотенциальногоКлиента[Взвешенный прогноз],0),""),"")</f>
        <v/>
      </c>
    </row>
    <row r="19" spans="2:14" ht="30" customHeight="1" x14ac:dyDescent="0.25">
      <c r="B19" s="3" t="str">
        <f>IFERROR(IF(AND(ДанныеПотенциальногоКлиента[Название потенциального клиента] &lt;&gt; "", ROW(ПрогнозируемыеПродажи[Название потенциального клиента])&lt;&gt;ПоследняяЗапись),ДанныеПотенциальногоКлиента[Название потенциального клиента], ""),"")</f>
        <v/>
      </c>
      <c r="C19" s="11" t="str">
        <f>IFERROR(IF(ДанныеПотенциальногоКлиента[Прогноз завершения сделки] &lt;&gt;"",IF(ДанныеПотенциальногоКлиента[Прогноз завершения сделки]= "январь",ДанныеПотенциальногоКлиента[Взвешенный прогноз],0),""),"")</f>
        <v/>
      </c>
      <c r="D19" s="11" t="str">
        <f>IFERROR(IF(ДанныеПотенциальногоКлиента[Прогноз завершения сделки] &lt;&gt;"",IF(ДанныеПотенциальногоКлиента[Прогноз завершения сделки] = "февраль",ДанныеПотенциальногоКлиента[Взвешенный прогноз],0),""),"")</f>
        <v/>
      </c>
      <c r="E19" s="11" t="str">
        <f>IFERROR(IF(ДанныеПотенциальногоКлиента[Прогноз завершения сделки] &lt;&gt;"",IF(ДанныеПотенциальногоКлиента[Прогноз завершения сделки] = "март",ДанныеПотенциальногоКлиента[Взвешенный прогноз],0),""),"")</f>
        <v/>
      </c>
      <c r="F19" s="17" t="str">
        <f>IFERROR(IF(ДанныеПотенциальногоКлиента[Прогноз завершения сделки] &lt;&gt;"",IF(ДанныеПотенциальногоКлиента[Прогноз завершения сделки] = "апрель",ДанныеПотенциальногоКлиента[Взвешенный прогноз],0),""),"")</f>
        <v/>
      </c>
      <c r="G19" s="11" t="str">
        <f>IFERROR(IF(ДанныеПотенциальногоКлиента[Прогноз завершения сделки] &lt;&gt;"",IF(ДанныеПотенциальногоКлиента[Прогноз завершения сделки] = "май",ДанныеПотенциальногоКлиента[Взвешенный прогноз],0),""),"")</f>
        <v/>
      </c>
      <c r="H19" s="11" t="str">
        <f>IFERROR(IF(ДанныеПотенциальногоКлиента[Прогноз завершения сделки] &lt;&gt;"",IF(ДанныеПотенциальногоКлиента[Прогноз завершения сделки] = "июнь",ДанныеПотенциальногоКлиента[Взвешенный прогноз],0),""),"")</f>
        <v/>
      </c>
      <c r="I19" s="11" t="str">
        <f>IFERROR(IF(ДанныеПотенциальногоКлиента[Прогноз завершения сделки] &lt;&gt;"",IF(ДанныеПотенциальногоКлиента[Прогноз завершения сделки] = "июль",ДанныеПотенциальногоКлиента[Взвешенный прогноз],0),""),"")</f>
        <v/>
      </c>
      <c r="J19" s="17" t="str">
        <f>IFERROR(IF(ДанныеПотенциальногоКлиента[Прогноз завершения сделки] &lt;&gt;"",IF(ДанныеПотенциальногоКлиента[Прогноз завершения сделки] = "август",ДанныеПотенциальногоКлиента[Взвешенный прогноз],0),""),"")</f>
        <v/>
      </c>
      <c r="K19" s="11" t="str">
        <f>IFERROR(IF(ДанныеПотенциальногоКлиента[Прогноз завершения сделки] &lt;&gt;"",IF(ДанныеПотенциальногоКлиента[Прогноз завершения сделки] = "сентябрь",ДанныеПотенциальногоКлиента[Взвешенный прогноз],0),""),"")</f>
        <v/>
      </c>
      <c r="L19" s="11" t="str">
        <f>IFERROR(IF(ДанныеПотенциальногоКлиента[Прогноз завершения сделки] &lt;&gt;"",IF(ДанныеПотенциальногоКлиента[Прогноз завершения сделки] = "октябрь",ДанныеПотенциальногоКлиента[Взвешенный прогноз],0),""),"")</f>
        <v/>
      </c>
      <c r="M19" s="11" t="str">
        <f>IFERROR(IF(ДанныеПотенциальногоКлиента[Прогноз завершения сделки] &lt;&gt;"",IF(ДанныеПотенциальногоКлиента[Прогноз завершения сделки] = "ноябрь",ДанныеПотенциальногоКлиента[Взвешенный прогноз],0),""),"")</f>
        <v/>
      </c>
      <c r="N19" s="11" t="str">
        <f>IFERROR(IF(ДанныеПотенциальногоКлиента[Прогноз завершения сделки] &lt;&gt;"",IF(ДанныеПотенциальногоКлиента[Прогноз завершения сделки] = "декабрь",ДанныеПотенциальногоКлиента[Взвешенный прогноз],0),""),"")</f>
        <v/>
      </c>
    </row>
    <row r="20" spans="2:14" ht="30" customHeight="1" thickBot="1" x14ac:dyDescent="0.3">
      <c r="B20" s="3" t="s">
        <v>6</v>
      </c>
      <c r="C20" s="18">
        <f>SUBTOTAL(109,ПрогнозируемыеПродажи[Прогноз на 
январь])</f>
        <v>270000</v>
      </c>
      <c r="D20" s="18">
        <f>SUBTOTAL(109,ПрогнозируемыеПродажи[Прогноз на 
февраль])</f>
        <v>20000</v>
      </c>
      <c r="E20" s="18">
        <f>SUBTOTAL(109,ПрогнозируемыеПродажи[Прогноз на 
март])</f>
        <v>20000</v>
      </c>
      <c r="F20" s="19">
        <f>SUBTOTAL(109,ПрогнозируемыеПродажи[Прогноз на 
апрель])</f>
        <v>0</v>
      </c>
      <c r="G20" s="18">
        <f>SUBTOTAL(109,ПрогнозируемыеПродажи[Прогноз на 
май])</f>
        <v>0</v>
      </c>
      <c r="H20" s="18">
        <f>SUBTOTAL(109,ПрогнозируемыеПродажи[Прогноз на 
июнь])</f>
        <v>0</v>
      </c>
      <c r="I20" s="18">
        <f>SUBTOTAL(109,ПрогнозируемыеПродажи[Прогноз на июль])</f>
        <v>0</v>
      </c>
      <c r="J20" s="19">
        <f>SUBTOTAL(109,ПрогнозируемыеПродажи[Прогноз на 
август])</f>
        <v>0</v>
      </c>
      <c r="K20" s="18">
        <f>SUBTOTAL(109,ПрогнозируемыеПродажи[Прогноз на 
сентябрь])</f>
        <v>0</v>
      </c>
      <c r="L20" s="18">
        <f>SUBTOTAL(109,ПрогнозируемыеПродажи[Прогноз на 
октябрь])</f>
        <v>0</v>
      </c>
      <c r="M20" s="18">
        <f>SUBTOTAL(109,ПрогнозируемыеПродажи[Прогноз на 
ноябрь])</f>
        <v>0</v>
      </c>
      <c r="N20" s="18">
        <f>SUBTOTAL(109,ПрогнозируемыеПродажи[Прогноз на 
декабрь])</f>
        <v>0</v>
      </c>
    </row>
    <row r="21" spans="2:14" ht="30" customHeight="1" thickTop="1" thickBot="1" x14ac:dyDescent="0.3">
      <c r="B21" s="13" t="s">
        <v>17</v>
      </c>
      <c r="C21" s="12">
        <f>C20</f>
        <v>270000</v>
      </c>
      <c r="D21" s="12">
        <f t="shared" ref="D21" si="0">C21+D20</f>
        <v>290000</v>
      </c>
      <c r="E21" s="12">
        <f t="shared" ref="E21" si="1">D21+E20</f>
        <v>310000</v>
      </c>
      <c r="F21" s="14">
        <f t="shared" ref="F21" si="2">E21+F20</f>
        <v>310000</v>
      </c>
      <c r="G21" s="12">
        <f t="shared" ref="G21" si="3">F21+G20</f>
        <v>310000</v>
      </c>
      <c r="H21" s="12">
        <f t="shared" ref="H21" si="4">G21+H20</f>
        <v>310000</v>
      </c>
      <c r="I21" s="12">
        <f t="shared" ref="I21" si="5">H21+I20</f>
        <v>310000</v>
      </c>
      <c r="J21" s="14">
        <f t="shared" ref="J21" si="6">I21+J20</f>
        <v>310000</v>
      </c>
      <c r="K21" s="12">
        <f t="shared" ref="K21" si="7">J21+K20</f>
        <v>310000</v>
      </c>
      <c r="L21" s="12">
        <f t="shared" ref="L21" si="8">K21+L20</f>
        <v>310000</v>
      </c>
      <c r="M21" s="12">
        <f t="shared" ref="M21" si="9">L21+M20</f>
        <v>310000</v>
      </c>
      <c r="N21" s="12">
        <f t="shared" ref="N21" si="10">M21+N20</f>
        <v>310000</v>
      </c>
    </row>
    <row r="22" spans="2:14" ht="30" customHeight="1" thickTop="1" x14ac:dyDescent="0.25"/>
  </sheetData>
  <mergeCells count="2">
    <mergeCell ref="B4:L4"/>
    <mergeCell ref="M4:N4"/>
  </mergeCells>
  <dataValidations count="7">
    <dataValidation allowBlank="1" showInputMessage="1" showErrorMessage="1" prompt="Ежемесячные и накопленные прогнозируемые доходы автоматически обновляются на этом листе. Эти данные используются для автоматического обновления содержимого листа «Ежемесячный взвешенный прогноз»" sqref="A1" xr:uid="{00000000-0002-0000-0100-000000000000}"/>
    <dataValidation allowBlank="1" showInputMessage="1" showErrorMessage="1" prompt="Эта ячейка содержит заголовок листа" sqref="B2" xr:uid="{00000000-0002-0000-0100-000001000000}"/>
    <dataValidation allowBlank="1" showInputMessage="1" showErrorMessage="1" prompt="Дата в этой ячейке автоматически обновляется в зависимости от даты, введенной в ячейке B3 листа «Данные потенциального клиента»" sqref="B3" xr:uid="{00000000-0002-0000-0100-000002000000}"/>
    <dataValidation allowBlank="1" showInputMessage="1" showErrorMessage="1" prompt="В столбце под этим заголовком автоматически обновляется название потенциального клиента. При добавлении новых потенциальных клиентов на листе «Данные потенциального клиента» в таблицу «Прогнозируемые продажи» добавляются новые строки" sqref="B5" xr:uid="{00000000-0002-0000-0100-000003000000}"/>
    <dataValidation allowBlank="1" showInputMessage="1" showErrorMessage="1" prompt="В столбце под этим заголовком автоматически обновляется прогноз на этот месяц" sqref="C5:N5" xr:uid="{00000000-0002-0000-0100-000004000000}"/>
    <dataValidation allowBlank="1" showInputMessage="1" showErrorMessage="1" prompt="Название компании в этой ячейке автоматически обновляется в зависимости от названия компании, введенного в ячейке B1 листа «Данные потенциального клиента»" sqref="B1 B4:L4" xr:uid="{00000000-0002-0000-0100-000005000000}"/>
    <dataValidation allowBlank="1" showInputMessage="1" showErrorMessage="1" prompt="Накопленная общая сумма автоматически рассчитывается в ячейках справа" sqref="B21" xr:uid="{00000000-0002-0000-0100-000006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B1:B3"/>
  <sheetViews>
    <sheetView showGridLines="0" workbookViewId="0"/>
  </sheetViews>
  <sheetFormatPr defaultRowHeight="15" x14ac:dyDescent="0.25"/>
  <cols>
    <col min="1" max="1" width="2.7109375" customWidth="1"/>
    <col min="2" max="2" width="175.42578125" customWidth="1"/>
    <col min="3" max="3" width="2.7109375" customWidth="1"/>
  </cols>
  <sheetData>
    <row r="1" spans="2:2" ht="54.95" customHeight="1" thickBot="1" x14ac:dyDescent="0.3">
      <c r="B1" s="4" t="str">
        <f>Название_компании</f>
        <v>Название компании</v>
      </c>
    </row>
    <row r="2" spans="2:2" ht="33.950000000000003" customHeight="1" thickTop="1" thickBot="1" x14ac:dyDescent="0.3">
      <c r="B2" s="1" t="s">
        <v>30</v>
      </c>
    </row>
    <row r="3" spans="2:2" x14ac:dyDescent="0.25">
      <c r="B3" t="s">
        <v>31</v>
      </c>
    </row>
  </sheetData>
  <dataValidations count="4">
    <dataValidation allowBlank="1" showInputMessage="1" showErrorMessage="1" prompt="Диаграмма «Ежемесячный взвешенный прогноз» строится на основе данных листа «Прогнозируемые продажи». Диаграмма обновляется автоматически" sqref="A1" xr:uid="{00000000-0002-0000-0200-000000000000}"/>
    <dataValidation allowBlank="1" showInputMessage="1" showErrorMessage="1" prompt="В этом столбце представлен график сравнения прогнозируемых доходов и взвешенного прогноза" sqref="B3" xr:uid="{00000000-0002-0000-0200-000001000000}"/>
    <dataValidation allowBlank="1" showInputMessage="1" showErrorMessage="1" prompt="Название компании в этой ячейке автоматически обновляется в зависимости от названия компании, введенного в ячейке B1 листа «Данные потенциального клиента»" sqref="B1" xr:uid="{00000000-0002-0000-0200-000002000000}"/>
    <dataValidation allowBlank="1" showInputMessage="1" showErrorMessage="1" prompt="Эта ячейка содержит заголовок листа" sqref="B2" xr:uid="{00000000-0002-0000-0200-000003000000}"/>
  </dataValidations>
  <printOptions horizontalCentered="1"/>
  <pageMargins left="0.4" right="0.4" top="0.4" bottom="0.4" header="0.3" footer="0.3"/>
  <pageSetup paperSize="9" scale="77" fitToHeight="0" orientation="landscape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Данные потенциальных клиентов</vt:lpstr>
      <vt:lpstr>Прогнозируемые продажи </vt:lpstr>
      <vt:lpstr>Ежемесячный взвешенный прогноз</vt:lpstr>
      <vt:lpstr>'Данные потенциальных клиентов'!_ФильтрБазыДанных</vt:lpstr>
      <vt:lpstr>ДатаЖурнала</vt:lpstr>
      <vt:lpstr>'Данные потенциальных клиентов'!Заголовки_для_печати</vt:lpstr>
      <vt:lpstr>'Прогнозируемые продажи '!Заголовки_для_печати</vt:lpstr>
      <vt:lpstr>Заголовок1</vt:lpstr>
      <vt:lpstr>Заголовок2</vt:lpstr>
      <vt:lpstr>Название_компании</vt:lpstr>
      <vt:lpstr>ОбластьЗаголовкаСтроки1..N22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2017-01-27T06:14:55Z</dcterms:created>
  <dcterms:modified xsi:type="dcterms:W3CDTF">2018-07-25T13:34:48Z</dcterms:modified>
</cp:coreProperties>
</file>