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uk-UA\target\"/>
    </mc:Choice>
  </mc:AlternateContent>
  <xr:revisionPtr revIDLastSave="0" documentId="13_ncr:1_{D2D966BD-9A46-4758-9985-BD5AC8EE8AC2}" xr6:coauthVersionLast="34" xr6:coauthVersionMax="34" xr10:uidLastSave="{00000000-0000-0000-0000-000000000000}"/>
  <bookViews>
    <workbookView xWindow="0" yWindow="0" windowWidth="28800" windowHeight="12150" xr2:uid="{00000000-000D-0000-FFFF-FFFF00000000}"/>
  </bookViews>
  <sheets>
    <sheet name="Потенційні клієнти" sheetId="2" r:id="rId1"/>
    <sheet name="Прогнозований збут " sheetId="3" r:id="rId2"/>
    <sheet name="Щомісячний зважений прогноз" sheetId="4" r:id="rId3"/>
  </sheets>
  <definedNames>
    <definedName name="_xlnm._FilterDatabase" localSheetId="0">'Потенційні клієнти'!$I$5:$I$8</definedName>
    <definedName name="ДатаВідстеження">'Потенційні клієнти'!$B$3</definedName>
    <definedName name="_xlnm.Print_Titles" localSheetId="0">'Потенційні клієнти'!$5:$5</definedName>
    <definedName name="_xlnm.Print_Titles" localSheetId="1">'Прогнозований збут '!$5:$5</definedName>
    <definedName name="Заголовок1">Потенційний_клієнт[[#Headers],[Назва потенційної компанії-клієнта]]</definedName>
    <definedName name="Заголовок2">Прогнозований_збут[[#Headers],[Назва потенційної компанії-клієнта]]</definedName>
    <definedName name="Назва_компанії">'Потенційні клієнти'!$B$1</definedName>
    <definedName name="ОбластьЗаголовкаРядка1..N22">'Прогнозований збут '!$B$21</definedName>
    <definedName name="ОстаннійЗапис">MIN(ROW(Потенційний_клієнт[]))+ROWS(Потенційний_клієнт[])-1</definedName>
    <definedName name="Початковий_рядок">MIN(ROW(Потенційний_клієнт[]))+1</definedName>
  </definedNames>
  <calcPr calcId="179017"/>
</workbook>
</file>

<file path=xl/calcChain.xml><?xml version="1.0" encoding="utf-8"?>
<calcChain xmlns="http://schemas.openxmlformats.org/spreadsheetml/2006/main"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6" i="3"/>
  <c r="B1" i="4" l="1"/>
  <c r="B4" i="3"/>
  <c r="B1" i="3"/>
  <c r="B4" i="2"/>
  <c r="J8" i="2" l="1"/>
  <c r="J7" i="2"/>
  <c r="J6" i="2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3" i="2" l="1"/>
  <c r="B3" i="3" s="1"/>
  <c r="G9" i="2"/>
  <c r="G20" i="3" l="1"/>
  <c r="F20" i="3"/>
  <c r="J20" i="3"/>
  <c r="K20" i="3"/>
  <c r="I20" i="3"/>
  <c r="L20" i="3"/>
  <c r="M20" i="3"/>
  <c r="H20" i="3"/>
  <c r="D20" i="3"/>
  <c r="E20" i="3"/>
  <c r="C20" i="3"/>
  <c r="C21" i="3" s="1"/>
  <c r="J9" i="2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0" i="3"/>
  <c r="N21" i="3" l="1"/>
</calcChain>
</file>

<file path=xl/sharedStrings.xml><?xml version="1.0" encoding="utf-8"?>
<sst xmlns="http://schemas.openxmlformats.org/spreadsheetml/2006/main" count="41" uniqueCount="37">
  <si>
    <t>Назва компанії</t>
  </si>
  <si>
    <t>Відстеження відомостей про потенційних клієнтів</t>
  </si>
  <si>
    <t>Назва потенційної компанії-клієнта</t>
  </si>
  <si>
    <t>A. Datum Corporation</t>
  </si>
  <si>
    <t>ТОВ "Домени України"</t>
  </si>
  <si>
    <t>Компанія "Товари та послуги"</t>
  </si>
  <si>
    <t>Усього</t>
  </si>
  <si>
    <t>Контактна інформація потенційного клієнта</t>
  </si>
  <si>
    <t>Джерело 
потенційного клієнта</t>
  </si>
  <si>
    <t>Регіон 
потенційного клієнта</t>
  </si>
  <si>
    <t>Тип 
потенційного клієнта</t>
  </si>
  <si>
    <t>Стратегічний</t>
  </si>
  <si>
    <t>Тактичний</t>
  </si>
  <si>
    <t>Можливий прибуток</t>
  </si>
  <si>
    <t>Шанс 
збуту</t>
  </si>
  <si>
    <t>Місяць 
прогнозування</t>
  </si>
  <si>
    <t>Січень</t>
  </si>
  <si>
    <t>Лютий</t>
  </si>
  <si>
    <t>Березень</t>
  </si>
  <si>
    <t>КОНФІДЕНЦІЙНА ІНФОРМАЦІЯ</t>
  </si>
  <si>
    <t>Зважений 
прогноз</t>
  </si>
  <si>
    <t>Прогнозований збут</t>
  </si>
  <si>
    <t>Загальний сукупний дохід</t>
  </si>
  <si>
    <t>Прогноз на 
січень</t>
  </si>
  <si>
    <t>Прогноз на 
лютий</t>
  </si>
  <si>
    <t>Прогноз на 
березень</t>
  </si>
  <si>
    <t>Прогноз на 
квітень</t>
  </si>
  <si>
    <t>Прогноз на 
травень</t>
  </si>
  <si>
    <t>Прогноз на 
червень</t>
  </si>
  <si>
    <t>Прогноз на 
серпень</t>
  </si>
  <si>
    <t>Прогноз на 
вересень</t>
  </si>
  <si>
    <t>Прогноз на 
жовтень</t>
  </si>
  <si>
    <t>Прогноз на 
листопад</t>
  </si>
  <si>
    <t>Прогноз на 
грудень</t>
  </si>
  <si>
    <t>Щомісячний зважений прогноз</t>
  </si>
  <si>
    <t xml:space="preserve"> </t>
  </si>
  <si>
    <t>Прогноз на 
липень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</si>
</sst>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&quot;₴&quot;"/>
    <numFmt numFmtId="165" formatCode="#,##0&quot;₴&quot;"/>
  </numFmts>
  <fonts count="7" x14ac:knownFonts="1">
    <font>
      <sz val="11"/>
      <color theme="1" tint="0.1499679555650502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4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5" fontId="6" fillId="0" borderId="0" applyFill="0" applyBorder="0" applyProtection="0">
      <alignment horizontal="right" vertical="center"/>
    </xf>
    <xf numFmtId="164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21">
    <xf numFmtId="0" fontId="0" fillId="0" borderId="0" xfId="0">
      <alignment horizontal="left" vertical="center" wrapText="1"/>
    </xf>
    <xf numFmtId="0" fontId="1" fillId="2" borderId="3" xfId="1">
      <alignment horizontal="left" vertical="center"/>
    </xf>
    <xf numFmtId="14" fontId="2" fillId="0" borderId="0" xfId="2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5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0" fontId="4" fillId="0" borderId="0" xfId="4">
      <alignment horizontal="right" vertical="center" wrapText="1"/>
    </xf>
    <xf numFmtId="0" fontId="3" fillId="0" borderId="0" xfId="3">
      <alignment horizontal="right" vertical="center"/>
    </xf>
    <xf numFmtId="165" fontId="6" fillId="3" borderId="4" xfId="5" applyFill="1" applyBorder="1">
      <alignment horizontal="right" vertical="center"/>
    </xf>
    <xf numFmtId="0" fontId="4" fillId="3" borderId="5" xfId="12" applyFont="1" applyAlignment="1">
      <alignment horizontal="left" vertical="center" wrapText="1"/>
    </xf>
    <xf numFmtId="165" fontId="6" fillId="3" borderId="5" xfId="5" applyFill="1" applyBorder="1">
      <alignment horizontal="right" vertical="center"/>
    </xf>
    <xf numFmtId="0" fontId="0" fillId="0" borderId="0" xfId="0" applyAlignment="1">
      <alignment horizontal="left" vertical="center" wrapText="1"/>
    </xf>
    <xf numFmtId="164" fontId="4" fillId="0" borderId="0" xfId="6" applyFill="1" applyBorder="1" applyAlignment="1">
      <alignment horizontal="right" vertical="center"/>
    </xf>
    <xf numFmtId="9" fontId="0" fillId="0" borderId="0" xfId="7" applyFont="1" applyFill="1" applyBorder="1" applyAlignment="1">
      <alignment horizontal="right" vertical="center"/>
    </xf>
    <xf numFmtId="0" fontId="0" fillId="0" borderId="0" xfId="11" applyFont="1" applyFill="1" applyBorder="1" applyAlignment="1">
      <alignment horizontal="left" vertical="center" indent="3"/>
    </xf>
    <xf numFmtId="164" fontId="0" fillId="0" borderId="0" xfId="0" applyNumberFormat="1" applyFont="1" applyFill="1" applyBorder="1" applyAlignment="1">
      <alignment horizontal="right" vertical="center"/>
    </xf>
    <xf numFmtId="165" fontId="6" fillId="0" borderId="2" xfId="8" applyNumberFormat="1" applyFont="1" applyFill="1" applyAlignment="1">
      <alignment horizontal="right" vertical="center"/>
    </xf>
    <xf numFmtId="165" fontId="6" fillId="0" borderId="0" xfId="5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3" fillId="0" borderId="0" xfId="3">
      <alignment horizontal="right" vertical="center"/>
    </xf>
  </cellXfs>
  <cellStyles count="13">
    <cellStyle name="Відсотковий" xfId="7" builtinId="5" customBuiltin="1"/>
    <cellStyle name="Грошовий" xfId="5" builtinId="4" customBuiltin="1"/>
    <cellStyle name="Грошовий [0]" xfId="6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 customBuiltin="1"/>
    <cellStyle name="Місяць прогнозування" xfId="11" xr:uid="{00000000-0005-0000-0000-000008000000}"/>
    <cellStyle name="Назва" xfId="9" builtinId="15" customBuiltin="1"/>
    <cellStyle name="Підсумок" xfId="10" builtinId="25" customBuiltin="1"/>
    <cellStyle name="Права межа" xfId="8" xr:uid="{00000000-0005-0000-0000-00000B000000}"/>
    <cellStyle name="Права та нижня межа" xfId="12" xr:uid="{00000000-0005-0000-0000-00000C000000}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 style="thin">
          <color theme="4" tint="-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 style="thin">
          <color theme="4" tint="-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Відстеження відомостей про потенційних клієнтів" defaultPivotStyle="PivotStyleLight16">
    <tableStyle name="Відстеження відомостей про потенційних клієнтів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Прогнозований збут" pivot="0" count="8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Щомісячний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'Прогнозований збут '!$C$20:$N$20</c:f>
              <c:numCache>
                <c:formatCode>#\ ##0"₴"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Сукупний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'Прогнозований збут '!$C$21:$N$21</c:f>
              <c:numCache>
                <c:formatCode>#\ ##0"₴"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Місяць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Прогнозований дохід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</c:title>
        <c:numFmt formatCode="#,##0&quot;₴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uk-U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Щомісячний зважений прогноз" descr="Лінійчата діаграма, на якій показано щомісячний і сукупний прогнозований дохід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отенційний_клієнт" displayName="Потенційний_клієнт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Назва потенційної компанії-клієнта" totalsRowLabel="Усього" dataDxfId="43" totalsRowDxfId="42" dataCellStyle="Звичайний"/>
    <tableColumn id="2" xr3:uid="{00000000-0010-0000-0000-000002000000}" name="Контактна інформація потенційного клієнта" dataDxfId="41" totalsRowDxfId="40" dataCellStyle="Звичайний"/>
    <tableColumn id="3" xr3:uid="{00000000-0010-0000-0000-000003000000}" name="Джерело _x000a_потенційного клієнта" dataDxfId="39" totalsRowDxfId="38" dataCellStyle="Звичайний"/>
    <tableColumn id="4" xr3:uid="{00000000-0010-0000-0000-000004000000}" name="Регіон _x000a_потенційного клієнта" dataDxfId="37" totalsRowDxfId="36" dataCellStyle="Звичайний"/>
    <tableColumn id="5" xr3:uid="{00000000-0010-0000-0000-000005000000}" name="Тип _x000a_потенційного клієнта" dataDxfId="35" totalsRowDxfId="34" dataCellStyle="Звичайний"/>
    <tableColumn id="6" xr3:uid="{00000000-0010-0000-0000-000006000000}" name="Можливий прибуток" totalsRowFunction="sum" dataDxfId="33" totalsRowDxfId="32" dataCellStyle="Грошовий [0]"/>
    <tableColumn id="7" xr3:uid="{00000000-0010-0000-0000-000007000000}" name="Шанс _x000a_збуту" dataDxfId="31" totalsRowDxfId="30" dataCellStyle="Відсотковий"/>
    <tableColumn id="8" xr3:uid="{00000000-0010-0000-0000-000008000000}" name="Місяць _x000a_прогнозування" dataDxfId="29" totalsRowDxfId="28" dataCellStyle="Місяць прогнозування"/>
    <tableColumn id="9" xr3:uid="{00000000-0010-0000-0000-000009000000}" name="Зважений _x000a_прогноз" totalsRowFunction="sum" dataDxfId="27" totalsRowDxfId="26" dataCellStyle="Грошовий [0]">
      <calculatedColumnFormula>IFERROR(IF(Потенційний_клієнт[Шанс 
збуту]&lt;&gt;"",Потенційний_клієнт[Шанс 
збуту]*Потенційний_клієнт[Можливий прибуток],""),"")</calculatedColumnFormula>
    </tableColumn>
  </tableColumns>
  <tableStyleInfo name="Відстеження відомостей про потенційних клієнтів" showFirstColumn="0" showLastColumn="0" showRowStripes="1" showColumnStripes="0"/>
  <extLst>
    <ext xmlns:x14="http://schemas.microsoft.com/office/spreadsheetml/2009/9/main" uri="{504A1905-F514-4f6f-8877-14C23A59335A}">
      <x14:table altTextSummary="Введіть назву потенційної компанії-клієнта, контактну інформацію, джерело, тип, можливий прибуток, шанс збуту, місяць прогнозування та зважений прогноз. Зважений прогноз обчислюється автоматично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Прогнозований_збут" displayName="Прогнозований_збут" ref="B5:N20" totalsRowCount="1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Назва потенційної компанії-клієнта" totalsRowLabel="Усього" dataDxfId="25" totalsRowDxfId="24" dataCellStyle="Звичайний">
      <calculatedColumnFormula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calculatedColumnFormula>
    </tableColumn>
    <tableColumn id="2" xr3:uid="{00000000-0010-0000-0100-000002000000}" name="Прогноз на _x000a_січень" totalsRowFunction="sum" dataDxfId="23" totalsRowDxfId="22" dataCellStyle="Грошовий">
      <calculatedColumnFormula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calculatedColumnFormula>
    </tableColumn>
    <tableColumn id="3" xr3:uid="{00000000-0010-0000-0100-000003000000}" name="Прогноз на _x000a_лютий" totalsRowFunction="sum" dataDxfId="21" totalsRowDxfId="20" dataCellStyle="Грошовий">
      <calculatedColumnFormula>IFERROR(IF(Потенційний_клієнт[Місяць 
прогнозування] &lt;&gt;"",IF(Потенційний_клієнт[Місяць 
прогнозування] = "Лютий",Потенційний_клієнт[Зважений 
прогноз],0),""),"")</calculatedColumnFormula>
    </tableColumn>
    <tableColumn id="4" xr3:uid="{00000000-0010-0000-0100-000004000000}" name="Прогноз на _x000a_березень" totalsRowFunction="sum" dataDxfId="19" totalsRowDxfId="18" dataCellStyle="Грошовий">
      <calculatedColumnFormula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calculatedColumnFormula>
    </tableColumn>
    <tableColumn id="5" xr3:uid="{00000000-0010-0000-0100-000005000000}" name="Прогноз на _x000a_квітень" totalsRowFunction="sum" dataDxfId="17" totalsRowDxfId="16" dataCellStyle="Права межа">
      <calculatedColumnFormula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calculatedColumnFormula>
    </tableColumn>
    <tableColumn id="6" xr3:uid="{00000000-0010-0000-0100-000006000000}" name="Прогноз на _x000a_травень" totalsRowFunction="sum" dataDxfId="15" totalsRowDxfId="14" dataCellStyle="Грошовий">
      <calculatedColumnFormula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calculatedColumnFormula>
    </tableColumn>
    <tableColumn id="7" xr3:uid="{00000000-0010-0000-0100-000007000000}" name="Прогноз на _x000a_червень" totalsRowFunction="sum" dataDxfId="13" totalsRowDxfId="12" dataCellStyle="Грошовий">
      <calculatedColumnFormula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calculatedColumnFormula>
    </tableColumn>
    <tableColumn id="8" xr3:uid="{00000000-0010-0000-0100-000008000000}" name="Прогноз на _x000a_липень" totalsRowFunction="sum" dataDxfId="11" totalsRowDxfId="10" dataCellStyle="Грошовий">
      <calculatedColumnFormula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calculatedColumnFormula>
    </tableColumn>
    <tableColumn id="9" xr3:uid="{00000000-0010-0000-0100-000009000000}" name="Прогноз на _x000a_серпень" totalsRowFunction="sum" dataDxfId="9" totalsRowDxfId="8" dataCellStyle="Права межа">
      <calculatedColumnFormula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calculatedColumnFormula>
    </tableColumn>
    <tableColumn id="10" xr3:uid="{00000000-0010-0000-0100-00000A000000}" name="Прогноз на _x000a_вересень" totalsRowFunction="sum" dataDxfId="7" totalsRowDxfId="6" dataCellStyle="Грошовий">
      <calculatedColumnFormula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calculatedColumnFormula>
    </tableColumn>
    <tableColumn id="11" xr3:uid="{00000000-0010-0000-0100-00000B000000}" name="Прогноз на _x000a_жовтень" totalsRowFunction="sum" dataDxfId="5" totalsRowDxfId="4" dataCellStyle="Грошовий">
      <calculatedColumnFormula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calculatedColumnFormula>
    </tableColumn>
    <tableColumn id="12" xr3:uid="{00000000-0010-0000-0100-00000C000000}" name="Прогноз на _x000a_листопад" totalsRowFunction="sum" dataDxfId="3" totalsRowDxfId="2" dataCellStyle="Грошовий">
      <calculatedColumnFormula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calculatedColumnFormula>
    </tableColumn>
    <tableColumn id="13" xr3:uid="{00000000-0010-0000-0100-00000D000000}" name="Прогноз на _x000a_грудень" totalsRowFunction="sum" dataDxfId="1" totalsRowDxfId="0" dataCellStyle="Грошовий">
      <calculatedColumnFormula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calculatedColumnFormula>
    </tableColumn>
  </tableColumns>
  <tableStyleInfo name="Прогнозований збут" showFirstColumn="1" showLastColumn="0" showRowStripes="0" showColumnStripes="0"/>
  <extLst>
    <ext xmlns:x14="http://schemas.microsoft.com/office/spreadsheetml/2009/9/main" uri="{504A1905-F514-4f6f-8877-14C23A59335A}">
      <x14:table altTextSummary="Назви потенційних компаній-клієнтів, прогноз на кожен місяць, як-от січень або лютий, та інша інформація автоматично оновлюється в таблиці &quot;Прогнозований збут&quot; на основі записів з аркуша &quot;Потенційні клієнти&quot;."/>
    </ext>
  </extLst>
</table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34.42578125" customWidth="1"/>
    <col min="3" max="3" width="24.28515625" customWidth="1"/>
    <col min="4" max="4" width="21.7109375" customWidth="1"/>
    <col min="5" max="5" width="22.5703125" customWidth="1"/>
    <col min="6" max="6" width="23.5703125" customWidth="1"/>
    <col min="7" max="7" width="22.5703125" customWidth="1"/>
    <col min="8" max="8" width="11.7109375" customWidth="1"/>
    <col min="9" max="9" width="16" customWidth="1"/>
    <col min="10" max="10" width="40.42578125" customWidth="1"/>
    <col min="11" max="11" width="2.7109375" customWidth="1"/>
  </cols>
  <sheetData>
    <row r="1" spans="2:10" ht="54.95" customHeight="1" thickBot="1" x14ac:dyDescent="0.3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25">
      <c r="B3" s="2">
        <f ca="1">TODAY()</f>
        <v>43307</v>
      </c>
    </row>
    <row r="4" spans="2:10" ht="30" customHeight="1" x14ac:dyDescent="0.25">
      <c r="B4" s="20" t="str">
        <f>Назва_компанії</f>
        <v>Назва компанії</v>
      </c>
      <c r="C4" s="20"/>
      <c r="D4" s="20"/>
      <c r="E4" s="20"/>
      <c r="F4" s="20"/>
      <c r="G4" s="20"/>
      <c r="H4" s="20"/>
      <c r="I4" s="20"/>
      <c r="J4" s="7" t="s">
        <v>19</v>
      </c>
    </row>
    <row r="5" spans="2:10" ht="30" customHeight="1" x14ac:dyDescent="0.25">
      <c r="B5" s="3" t="s">
        <v>2</v>
      </c>
      <c r="C5" s="3" t="s">
        <v>7</v>
      </c>
      <c r="D5" s="3" t="s">
        <v>8</v>
      </c>
      <c r="E5" s="3" t="s">
        <v>9</v>
      </c>
      <c r="F5" s="3" t="s">
        <v>10</v>
      </c>
      <c r="G5" s="6" t="s">
        <v>13</v>
      </c>
      <c r="H5" s="6" t="s">
        <v>14</v>
      </c>
      <c r="I5" s="6" t="s">
        <v>15</v>
      </c>
      <c r="J5" s="6" t="s">
        <v>20</v>
      </c>
    </row>
    <row r="6" spans="2:10" ht="30" customHeight="1" x14ac:dyDescent="0.25">
      <c r="B6" s="11" t="s">
        <v>3</v>
      </c>
      <c r="C6" s="11"/>
      <c r="D6" s="11"/>
      <c r="E6" s="11"/>
      <c r="F6" s="11" t="s">
        <v>11</v>
      </c>
      <c r="G6" s="12">
        <v>300000</v>
      </c>
      <c r="H6" s="13">
        <v>0.9</v>
      </c>
      <c r="I6" s="14" t="s">
        <v>16</v>
      </c>
      <c r="J6" s="12">
        <f>IFERROR(IF(Потенційний_клієнт[Шанс 
збуту]&lt;&gt;"",Потенційний_клієнт[Шанс 
збуту]*Потенційний_клієнт[Можливий прибуток],""),"")</f>
        <v>270000</v>
      </c>
    </row>
    <row r="7" spans="2:10" ht="30" customHeight="1" x14ac:dyDescent="0.25">
      <c r="B7" s="11" t="s">
        <v>4</v>
      </c>
      <c r="C7" s="11"/>
      <c r="D7" s="11"/>
      <c r="E7" s="11"/>
      <c r="F7" s="11" t="s">
        <v>11</v>
      </c>
      <c r="G7" s="12">
        <v>200000</v>
      </c>
      <c r="H7" s="13">
        <v>0.1</v>
      </c>
      <c r="I7" s="14" t="s">
        <v>17</v>
      </c>
      <c r="J7" s="12">
        <f>IFERROR(IF(Потенційний_клієнт[Шанс 
збуту]&lt;&gt;"",Потенційний_клієнт[Шанс 
збуту]*Потенційний_клієнт[Можливий прибуток],""),"")</f>
        <v>20000</v>
      </c>
    </row>
    <row r="8" spans="2:10" ht="30" customHeight="1" x14ac:dyDescent="0.25">
      <c r="B8" s="11" t="s">
        <v>5</v>
      </c>
      <c r="C8" s="11"/>
      <c r="D8" s="11"/>
      <c r="E8" s="11"/>
      <c r="F8" s="11" t="s">
        <v>12</v>
      </c>
      <c r="G8" s="12">
        <v>100000</v>
      </c>
      <c r="H8" s="13">
        <v>0.2</v>
      </c>
      <c r="I8" s="14" t="s">
        <v>18</v>
      </c>
      <c r="J8" s="12">
        <f>IFERROR(IF(Потенційний_клієнт[Шанс 
збуту]&lt;&gt;"",Потенційний_клієнт[Шанс 
збуту]*Потенційний_клієнт[Можливий прибуток],""),"")</f>
        <v>20000</v>
      </c>
    </row>
    <row r="9" spans="2:10" ht="30" customHeight="1" x14ac:dyDescent="0.25">
      <c r="B9" s="3" t="s">
        <v>6</v>
      </c>
      <c r="C9" s="3"/>
      <c r="D9" s="3"/>
      <c r="E9" s="3"/>
      <c r="F9" s="3"/>
      <c r="G9" s="15">
        <f>SUBTOTAL(109,Потенційний_клієнт[Можливий прибуток])</f>
        <v>600000</v>
      </c>
      <c r="H9" s="3"/>
      <c r="I9" s="3"/>
      <c r="J9" s="15">
        <f>SUBTOTAL(109,Потенційний_клієнт[Зважений 
прогноз])</f>
        <v>310000</v>
      </c>
    </row>
  </sheetData>
  <mergeCells count="1">
    <mergeCell ref="B4:I4"/>
  </mergeCells>
  <dataValidations count="15">
    <dataValidation allowBlank="1" showInputMessage="1" showErrorMessage="1" prompt="Відстежуйте потенційних клієнтів у цій книзі. Введіть потенційних клієнтів на цьому аркуші.  Щомісячний зважений прогноз для кожного потенційного клієнта автоматично оновлюється." sqref="A1" xr:uid="{00000000-0002-0000-0000-000000000000}"/>
    <dataValidation allowBlank="1" showInputMessage="1" showErrorMessage="1" prompt="У цю клітинку введіть назву компанії." sqref="B1" xr:uid="{00000000-0002-0000-0000-000001000000}"/>
    <dataValidation allowBlank="1" showInputMessage="1" showErrorMessage="1" prompt="У цій клітинці наведено заголовок аркуша." sqref="B2" xr:uid="{00000000-0002-0000-0000-000002000000}"/>
    <dataValidation allowBlank="1" showInputMessage="1" showErrorMessage="1" prompt="У цю клітинку введіть дату." sqref="B3" xr:uid="{00000000-0002-0000-0000-000003000000}"/>
    <dataValidation allowBlank="1" showInputMessage="1" showErrorMessage="1" prompt="У стовпець під цим заголовком введіть назву потенційної компанії-клієнта." sqref="B5" xr:uid="{00000000-0002-0000-0000-000004000000}"/>
    <dataValidation allowBlank="1" showInputMessage="1" showErrorMessage="1" prompt="У стовпець під цим заголовком введіть контактну інформацію потенційного клієнта." sqref="C5" xr:uid="{00000000-0002-0000-0000-000005000000}"/>
    <dataValidation allowBlank="1" showInputMessage="1" showErrorMessage="1" prompt="У стовпець під цим заголовком введіть джерело потенційного клієнта." sqref="D5" xr:uid="{00000000-0002-0000-0000-000006000000}"/>
    <dataValidation allowBlank="1" showInputMessage="1" showErrorMessage="1" prompt="У стовпець під цим заголовком введіть регіон потенційного клієнта." sqref="E5" xr:uid="{00000000-0002-0000-0000-000007000000}"/>
    <dataValidation allowBlank="1" showInputMessage="1" showErrorMessage="1" prompt="У стовпець під цим заголовком введіть тип потенційного клієнта." sqref="F5" xr:uid="{00000000-0002-0000-0000-000008000000}"/>
    <dataValidation allowBlank="1" showInputMessage="1" showErrorMessage="1" prompt="У стовпець під цим заголовком введіть можливий прибуток." sqref="G5" xr:uid="{00000000-0002-0000-0000-000009000000}"/>
    <dataValidation allowBlank="1" showInputMessage="1" showErrorMessage="1" prompt="У стовпець під цим заголовком введіть відсоток можливості збуту." sqref="H5" xr:uid="{00000000-0002-0000-0000-00000A000000}"/>
    <dataValidation allowBlank="1" showInputMessage="1" showErrorMessage="1" prompt="Щомісячний зважений прогноз автоматично обчислюється в клітинці під цим заголовком на основі даних у стовпцях &quot;Можливий прибуток&quot; і &quot;Шанс збуту&quot;." sqref="J5" xr:uid="{00000000-0002-0000-0000-00000B000000}"/>
    <dataValidation allowBlank="1" showInputMessage="1" showErrorMessage="1" prompt="Назва компанії автоматично оновлюється в цій клітинці на основі значення, введеного в клітинку B1." sqref="B4:I4" xr:uid="{00000000-0002-0000-0000-00000C000000}"/>
    <dataValidation allowBlank="1" showInputMessage="1" showErrorMessage="1" prompt="Введіть місяць прогнозування в стовпець під цим заголовком.  Натисніть клавіші Alt + стрілка вниз, щоб відкрити розкривний список, а потім – Enter, щоб вибрати." sqref="I5" xr:uid="{00000000-0002-0000-0000-00000D000000}"/>
    <dataValidation type="list" errorStyle="warning" allowBlank="1" showInputMessage="1" showErrorMessage="1" error="Виберіть місяць зі списку. Натисніть кнопку &quot;Скасувати&quot;, а потім – клавіші Alt + стрілка вниз, щоб відкрити розкривний список, і клавішу Enter, щоб зробити вибір." sqref="I6:I8" xr:uid="{00000000-0002-0000-0000-00000E000000}">
      <formula1>"Січень, Лютий, Березень, Квітень, Травень, Червень, Липень, Серпень, Вересень, Жовтень, Листопад, Грудень"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28.85546875" customWidth="1"/>
    <col min="3" max="14" width="19.7109375" customWidth="1"/>
    <col min="15" max="15" width="2.7109375" customWidth="1"/>
  </cols>
  <sheetData>
    <row r="1" spans="2:14" ht="54.95" customHeight="1" thickBot="1" x14ac:dyDescent="0.3">
      <c r="B1" s="4" t="str">
        <f>Назва_компанії</f>
        <v>Назва компанії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33.950000000000003" customHeight="1" thickTop="1" thickBot="1" x14ac:dyDescent="0.3"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ДатаВідстеження</f>
        <v>43307</v>
      </c>
    </row>
    <row r="4" spans="2:14" ht="30" customHeight="1" x14ac:dyDescent="0.25">
      <c r="B4" s="20" t="str">
        <f>Назва_компанії</f>
        <v>Назва компанії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19</v>
      </c>
      <c r="N4" s="20"/>
    </row>
    <row r="5" spans="2:14" ht="30" customHeight="1" x14ac:dyDescent="0.25">
      <c r="B5" s="3" t="s">
        <v>2</v>
      </c>
      <c r="C5" s="3" t="s">
        <v>23</v>
      </c>
      <c r="D5" s="3" t="s">
        <v>24</v>
      </c>
      <c r="E5" s="3" t="s">
        <v>25</v>
      </c>
      <c r="F5" s="5" t="s">
        <v>26</v>
      </c>
      <c r="G5" s="3" t="s">
        <v>27</v>
      </c>
      <c r="H5" s="3" t="s">
        <v>28</v>
      </c>
      <c r="I5" s="3" t="s">
        <v>36</v>
      </c>
      <c r="J5" s="5" t="s">
        <v>29</v>
      </c>
      <c r="K5" s="3" t="s">
        <v>30</v>
      </c>
      <c r="L5" s="3" t="s">
        <v>31</v>
      </c>
      <c r="M5" s="3" t="s">
        <v>32</v>
      </c>
      <c r="N5" s="3" t="s">
        <v>33</v>
      </c>
    </row>
    <row r="6" spans="2:14" ht="30" customHeight="1" x14ac:dyDescent="0.25">
      <c r="B6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>A. Datum Corporation</v>
      </c>
      <c r="C6" s="17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>270000</v>
      </c>
      <c r="D6" s="17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>0</v>
      </c>
      <c r="E6" s="17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>0</v>
      </c>
      <c r="F6" s="16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>0</v>
      </c>
      <c r="G6" s="17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>0</v>
      </c>
      <c r="H6" s="17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>0</v>
      </c>
      <c r="I6" s="17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>0</v>
      </c>
      <c r="J6" s="16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>0</v>
      </c>
      <c r="K6" s="17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>0</v>
      </c>
      <c r="L6" s="17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>0</v>
      </c>
      <c r="M6" s="17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>0</v>
      </c>
      <c r="N6" s="17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>0</v>
      </c>
    </row>
    <row r="7" spans="2:14" ht="30" customHeight="1" x14ac:dyDescent="0.25">
      <c r="B7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>ТОВ "Домени України"</v>
      </c>
      <c r="C7" s="17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>0</v>
      </c>
      <c r="D7" s="17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>20000</v>
      </c>
      <c r="E7" s="17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>0</v>
      </c>
      <c r="F7" s="16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>0</v>
      </c>
      <c r="G7" s="17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>0</v>
      </c>
      <c r="H7" s="17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>0</v>
      </c>
      <c r="I7" s="17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>0</v>
      </c>
      <c r="J7" s="16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>0</v>
      </c>
      <c r="K7" s="17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>0</v>
      </c>
      <c r="L7" s="17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>0</v>
      </c>
      <c r="M7" s="17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>0</v>
      </c>
      <c r="N7" s="17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>0</v>
      </c>
    </row>
    <row r="8" spans="2:14" ht="30" customHeight="1" x14ac:dyDescent="0.25">
      <c r="B8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>Компанія "Товари та послуги"</v>
      </c>
      <c r="C8" s="17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>0</v>
      </c>
      <c r="D8" s="17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>0</v>
      </c>
      <c r="E8" s="17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>20000</v>
      </c>
      <c r="F8" s="16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>0</v>
      </c>
      <c r="G8" s="17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>0</v>
      </c>
      <c r="H8" s="17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>0</v>
      </c>
      <c r="I8" s="17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>0</v>
      </c>
      <c r="J8" s="16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>0</v>
      </c>
      <c r="K8" s="17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>0</v>
      </c>
      <c r="L8" s="17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>0</v>
      </c>
      <c r="M8" s="17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>0</v>
      </c>
      <c r="N8" s="17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>0</v>
      </c>
    </row>
    <row r="9" spans="2:14" ht="30" customHeight="1" x14ac:dyDescent="0.25">
      <c r="B9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9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9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9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9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9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9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9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9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9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9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9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9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0" spans="2:14" ht="30" customHeight="1" x14ac:dyDescent="0.25">
      <c r="B10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0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0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0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0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0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0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0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0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0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0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0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0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1" spans="2:14" ht="30" customHeight="1" x14ac:dyDescent="0.25">
      <c r="B11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1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1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1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1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1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1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1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1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1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1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1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1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2" spans="2:14" ht="30" customHeight="1" x14ac:dyDescent="0.25">
      <c r="B12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2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2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2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2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2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2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2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2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2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2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2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2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3" spans="2:14" ht="30" customHeight="1" x14ac:dyDescent="0.25">
      <c r="B13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3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3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3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3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3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3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3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3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3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3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3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3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4" spans="2:14" ht="30" customHeight="1" x14ac:dyDescent="0.25">
      <c r="B14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4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4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4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4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4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4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4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4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4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4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4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4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5" spans="2:14" ht="30" customHeight="1" x14ac:dyDescent="0.25">
      <c r="B15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5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5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5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5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5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5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5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5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5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5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5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5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6" spans="2:14" ht="30" customHeight="1" x14ac:dyDescent="0.25">
      <c r="B16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6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6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6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6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6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6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6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6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6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6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6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6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7" spans="2:14" ht="30" customHeight="1" x14ac:dyDescent="0.25">
      <c r="B17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7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7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7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7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7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7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7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7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7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7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7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7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8" spans="2:14" ht="30" customHeight="1" x14ac:dyDescent="0.25">
      <c r="B18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8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8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8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8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8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8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8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8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8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8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8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8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19" spans="2:14" ht="30" customHeight="1" x14ac:dyDescent="0.25">
      <c r="B19" s="11" t="str">
        <f>IFERROR(IF(AND(Потенційний_клієнт[Назва потенційної компанії-клієнта] &lt;&gt; "", ROW(Прогнозований_збут[Назва потенційної компанії-клієнта])&lt;&gt;ОстаннійЗапис),Потенційний_клієнт[Назва потенційної компанії-клієнта], ""),"")</f>
        <v/>
      </c>
      <c r="C19" s="17" t="str">
        <f>IFERROR(IF(Потенційний_клієнт[Місяць 
прогнозування] &lt;&gt;"",IF(Потенційний_клієнт[Місяць 
прогнозування]= "Січень",Потенційний_клієнт[Зважений 
прогноз],0),""),"")</f>
        <v/>
      </c>
      <c r="D19" s="17" t="str">
        <f>IFERROR(IF(Потенційний_клієнт[Місяць 
прогнозування] &lt;&gt;"",IF(Потенційний_клієнт[Місяць 
прогнозування] = "Лютий",Потенційний_клієнт[Зважений 
прогноз],0),""),"")</f>
        <v/>
      </c>
      <c r="E19" s="17" t="str">
        <f>IFERROR(IF(Потенційний_клієнт[Місяць 
прогнозування] &lt;&gt;"",IF(Потенційний_клієнт[Місяць 
прогнозування] = "Березень",Потенційний_клієнт[Зважений 
прогноз],0),""),"")</f>
        <v/>
      </c>
      <c r="F19" s="16" t="str">
        <f>IFERROR(IF(Потенційний_клієнт[Місяць 
прогнозування] &lt;&gt;"",IF(Потенційний_клієнт[Місяць 
прогнозування] = "квітень",Потенційний_клієнт[Зважений 
прогноз],0),""),"")</f>
        <v/>
      </c>
      <c r="G19" s="17" t="str">
        <f>IFERROR(IF(Потенційний_клієнт[Місяць 
прогнозування] &lt;&gt;"",IF(Потенційний_клієнт[Місяць 
прогнозування] = "травень",Потенційний_клієнт[Зважений 
прогноз],0),""),"")</f>
        <v/>
      </c>
      <c r="H19" s="17" t="str">
        <f>IFERROR(IF(Потенційний_клієнт[Місяць 
прогнозування] &lt;&gt;"",IF(Потенційний_клієнт[Місяць 
прогнозування] = "червень",Потенційний_клієнт[Зважений 
прогноз],0),""),"")</f>
        <v/>
      </c>
      <c r="I19" s="17" t="str">
        <f>IFERROR(IF(Потенційний_клієнт[Місяць 
прогнозування] &lt;&gt;"",IF(Потенційний_клієнт[Місяць 
прогнозування] = "липень",Потенційний_клієнт[Зважений 
прогноз],0),""),"")</f>
        <v/>
      </c>
      <c r="J19" s="16" t="str">
        <f>IFERROR(IF(Потенційний_клієнт[Місяць 
прогнозування] &lt;&gt;"",IF(Потенційний_клієнт[Місяць 
прогнозування] = "серпень",Потенційний_клієнт[Зважений 
прогноз],0),""),"")</f>
        <v/>
      </c>
      <c r="K19" s="17" t="str">
        <f>IFERROR(IF(Потенційний_клієнт[Місяць 
прогнозування] &lt;&gt;"",IF(Потенційний_клієнт[Місяць 
прогнозування] = "вересень",Потенційний_клієнт[Зважений 
прогноз],0),""),"")</f>
        <v/>
      </c>
      <c r="L19" s="17" t="str">
        <f>IFERROR(IF(Потенційний_клієнт[Місяць 
прогнозування] &lt;&gt;"",IF(Потенційний_клієнт[Місяць 
прогнозування] = "жовтень",Потенційний_клієнт[Зважений 
прогноз],0),""),"")</f>
        <v/>
      </c>
      <c r="M19" s="17" t="str">
        <f>IFERROR(IF(Потенційний_клієнт[Місяць 
прогнозування] &lt;&gt;"",IF(Потенційний_клієнт[Місяць 
прогнозування] = "листопад",Потенційний_клієнт[Зважений 
прогноз],0),""),"")</f>
        <v/>
      </c>
      <c r="N19" s="17" t="str">
        <f>IFERROR(IF(Потенційний_клієнт[Місяць 
прогнозування] &lt;&gt;"",IF(Потенційний_клієнт[Місяць 
прогнозування] = "грудень",Потенційний_клієнт[Зважений 
прогноз],0),""),"")</f>
        <v/>
      </c>
    </row>
    <row r="20" spans="2:14" ht="30" customHeight="1" thickBot="1" x14ac:dyDescent="0.3">
      <c r="B20" s="3" t="s">
        <v>6</v>
      </c>
      <c r="C20" s="18">
        <f>SUBTOTAL(109,Прогнозований_збут[Прогноз на 
січень])</f>
        <v>270000</v>
      </c>
      <c r="D20" s="18">
        <f>SUBTOTAL(109,Прогнозований_збут[Прогноз на 
лютий])</f>
        <v>20000</v>
      </c>
      <c r="E20" s="18">
        <f>SUBTOTAL(109,Прогнозований_збут[Прогноз на 
березень])</f>
        <v>20000</v>
      </c>
      <c r="F20" s="19">
        <f>SUBTOTAL(109,Прогнозований_збут[Прогноз на 
квітень])</f>
        <v>0</v>
      </c>
      <c r="G20" s="18">
        <f>SUBTOTAL(109,Прогнозований_збут[Прогноз на 
травень])</f>
        <v>0</v>
      </c>
      <c r="H20" s="18">
        <f>SUBTOTAL(109,Прогнозований_збут[Прогноз на 
червень])</f>
        <v>0</v>
      </c>
      <c r="I20" s="18">
        <f>SUBTOTAL(109,Прогнозований_збут[Прогноз на 
липень])</f>
        <v>0</v>
      </c>
      <c r="J20" s="19">
        <f>SUBTOTAL(109,Прогнозований_збут[Прогноз на 
серпень])</f>
        <v>0</v>
      </c>
      <c r="K20" s="18">
        <f>SUBTOTAL(109,Прогнозований_збут[Прогноз на 
вересень])</f>
        <v>0</v>
      </c>
      <c r="L20" s="18">
        <f>SUBTOTAL(109,Прогнозований_збут[Прогноз на 
жовтень])</f>
        <v>0</v>
      </c>
      <c r="M20" s="18">
        <f>SUBTOTAL(109,Прогнозований_збут[Прогноз на 
листопад])</f>
        <v>0</v>
      </c>
      <c r="N20" s="18">
        <f>SUBTOTAL(109,Прогнозований_збут[Прогноз на 
грудень])</f>
        <v>0</v>
      </c>
    </row>
    <row r="21" spans="2:14" ht="30" customHeight="1" thickTop="1" thickBot="1" x14ac:dyDescent="0.3">
      <c r="B21" s="9" t="s">
        <v>22</v>
      </c>
      <c r="C21" s="8">
        <f>C20</f>
        <v>270000</v>
      </c>
      <c r="D21" s="8">
        <f t="shared" ref="D21" si="0">C21+D20</f>
        <v>290000</v>
      </c>
      <c r="E21" s="8">
        <f t="shared" ref="E21" si="1">D21+E20</f>
        <v>310000</v>
      </c>
      <c r="F21" s="10">
        <f t="shared" ref="F21" si="2">E21+F20</f>
        <v>310000</v>
      </c>
      <c r="G21" s="8">
        <f t="shared" ref="G21" si="3">F21+G20</f>
        <v>310000</v>
      </c>
      <c r="H21" s="8">
        <f t="shared" ref="H21" si="4">G21+H20</f>
        <v>310000</v>
      </c>
      <c r="I21" s="8">
        <f t="shared" ref="I21" si="5">H21+I20</f>
        <v>310000</v>
      </c>
      <c r="J21" s="10">
        <f t="shared" ref="J21" si="6">I21+J20</f>
        <v>310000</v>
      </c>
      <c r="K21" s="8">
        <f t="shared" ref="K21" si="7">J21+K20</f>
        <v>310000</v>
      </c>
      <c r="L21" s="8">
        <f t="shared" ref="L21" si="8">K21+L20</f>
        <v>310000</v>
      </c>
      <c r="M21" s="8">
        <f t="shared" ref="M21" si="9">L21+M20</f>
        <v>310000</v>
      </c>
      <c r="N21" s="8">
        <f t="shared" ref="N21" si="10">M21+N20</f>
        <v>310000</v>
      </c>
    </row>
    <row r="22" spans="2:14" ht="30" customHeight="1" thickTop="1" x14ac:dyDescent="0.25"/>
  </sheetData>
  <mergeCells count="2">
    <mergeCell ref="B4:L4"/>
    <mergeCell ref="M4:N4"/>
  </mergeCells>
  <dataValidations count="8">
    <dataValidation allowBlank="1" showInputMessage="1" showErrorMessage="1" prompt="Щомісячний і сукупний прогнозований дохід автоматично оновлюються на цьому аркуші. На основі цих даних автоматично оновлюються записи на аркуші &quot;Щомісячний зважений прогноз&quot;." sqref="A1" xr:uid="{00000000-0002-0000-0100-000000000000}"/>
    <dataValidation allowBlank="1" showInputMessage="1" showErrorMessage="1" prompt="У цій клітинці наведено заголовок аркуша." sqref="B2" xr:uid="{00000000-0002-0000-0100-000001000000}"/>
    <dataValidation allowBlank="1" showInputMessage="1" showErrorMessage="1" prompt="Дата автоматично оновлюється в цій клітинці на основі значення, введеного в клітинку B3 на аркуші &quot;Потенційні клієнти&quot;." sqref="B3" xr:uid="{00000000-0002-0000-0100-000002000000}"/>
    <dataValidation allowBlank="1" showInputMessage="1" showErrorMessage="1" prompt="Назви потенційних компаній-клієнтів автоматично оновлюються в стовпці під цим заголовком. Нові рядки з клієнтами на аркуші &quot;Потенційні клієнти&quot; додаються до аркуша &quot;Прогнозований збут&quot;." sqref="B5" xr:uid="{00000000-0002-0000-0100-000003000000}"/>
    <dataValidation allowBlank="1" showInputMessage="1" showErrorMessage="1" prompt="Прогноз на цей місяць автоматично оновлюється в стовпці під цим заголовком." sqref="C5:N5" xr:uid="{00000000-0002-0000-0100-000004000000}"/>
    <dataValidation allowBlank="1" showInputMessage="1" showErrorMessage="1" prompt="Назва компанії автоматично оновлюється в цій клітинці на основі значення, введеного в клітинку B1 на аркуші &quot;Потенційні клієнти&quot;." sqref="B1" xr:uid="{00000000-0002-0000-0100-000005000000}"/>
    <dataValidation allowBlank="1" showInputMessage="1" showErrorMessage="1" prompt="Загальний сукупний дохід автоматично обчислюється в клітинках праворуч." sqref="B21" xr:uid="{00000000-0002-0000-0100-000006000000}"/>
    <dataValidation allowBlank="1" showInputMessage="1" showErrorMessage="1" prompt="Назва компанії автоматично оновлюється в цій клітинці на основі значення, введеного в клітинку B1 аркуша &quot;Потенційні клієнти&quot;." sqref="B4:L4" xr:uid="{00000000-0002-0000-0100-000007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workbookViewId="0"/>
  </sheetViews>
  <sheetFormatPr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2" ht="54.95" customHeight="1" thickBot="1" x14ac:dyDescent="0.3">
      <c r="B1" s="4" t="str">
        <f>Назва_компанії</f>
        <v>Назва компанії</v>
      </c>
    </row>
    <row r="2" spans="2:2" ht="33.950000000000003" customHeight="1" thickTop="1" thickBot="1" x14ac:dyDescent="0.3">
      <c r="B2" s="1" t="s">
        <v>34</v>
      </c>
    </row>
    <row r="3" spans="2:2" x14ac:dyDescent="0.25">
      <c r="B3" t="s">
        <v>35</v>
      </c>
    </row>
  </sheetData>
  <dataValidations count="4">
    <dataValidation allowBlank="1" showInputMessage="1" showErrorMessage="1" prompt="Діаграма щомісячного зваженого прогнозу оновлюється на основі даних на сторінці &quot;Прогнозований збут&quot;. Діаграма оновлюється автоматично." sqref="A1" xr:uid="{00000000-0002-0000-0200-000000000000}"/>
    <dataValidation allowBlank="1" showInputMessage="1" showErrorMessage="1" prompt="У цьому стовпці наведено лінійчату діаграму, на якій порівнюється прогнозований і зважений прогнозований дохід." sqref="B3" xr:uid="{00000000-0002-0000-0200-000001000000}"/>
    <dataValidation allowBlank="1" showInputMessage="1" showErrorMessage="1" prompt="Назва компанії автоматично оновлюється в цій клітинці на основі значення, введеного в клітинку B1 на аркуші &quot;Потенційні клієнти&quot;." sqref="B1" xr:uid="{00000000-0002-0000-0200-000002000000}"/>
    <dataValidation allowBlank="1" showInputMessage="1" showErrorMessage="1" prompt="У цій клітинці наведено заголовок аркуша." sqref="B2" xr:uid="{00000000-0002-0000-0200-000003000000}"/>
  </dataValidations>
  <pageMargins left="0.7" right="0.7" top="0.75" bottom="0.75" header="0.3" footer="0.3"/>
  <pageSetup paperSize="9" scale="72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8</vt:i4>
      </vt:variant>
    </vt:vector>
  </HeadingPairs>
  <TitlesOfParts>
    <vt:vector size="11" baseType="lpstr">
      <vt:lpstr>Потенційні клієнти</vt:lpstr>
      <vt:lpstr>Прогнозований збут </vt:lpstr>
      <vt:lpstr>Щомісячний зважений прогноз</vt:lpstr>
      <vt:lpstr>'Потенційні клієнти'!_ФільтрБазиДаних</vt:lpstr>
      <vt:lpstr>ДатаВідстеження</vt:lpstr>
      <vt:lpstr>'Потенційні клієнти'!Заголовки_для_друку</vt:lpstr>
      <vt:lpstr>'Прогнозований збут '!Заголовки_для_друку</vt:lpstr>
      <vt:lpstr>Заголовок1</vt:lpstr>
      <vt:lpstr>Заголовок2</vt:lpstr>
      <vt:lpstr>Назва_компанії</vt:lpstr>
      <vt:lpstr>ОбластьЗаголовкаРядка1..N22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2017-01-27T06:14:55Z</dcterms:created>
  <dcterms:modified xsi:type="dcterms:W3CDTF">2018-07-26T14:19:08Z</dcterms:modified>
</cp:coreProperties>
</file>