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2B344BF1-479B-4ED6-BA8E-9A5504F01A27}" xr6:coauthVersionLast="32" xr6:coauthVersionMax="32" xr10:uidLastSave="{00000000-0000-0000-0000-000000000000}"/>
  <bookViews>
    <workbookView xWindow="0" yWindow="0" windowWidth="21600" windowHeight="11520" xr2:uid="{00000000-000D-0000-FFFF-FFFF00000000}"/>
  </bookViews>
  <sheets>
    <sheet name="OPPUSSINGSKOSTNADER" sheetId="1" r:id="rId1"/>
  </sheets>
  <definedNames>
    <definedName name="Kolonnetittel1">Data[[#Headers],[Kategori]]</definedName>
    <definedName name="RadtittelOmråde1..H28">OPPUSSINGSKOSTNADER!$B$26</definedName>
    <definedName name="Slicer_Kategori">#N/A</definedName>
    <definedName name="_xlnm.Print_Titles" localSheetId="0">OPPUSSINGSKOSTNADER!$3:$3</definedName>
  </definedNames>
  <calcPr calcId="162913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</x15:slicerCache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H4" i="1"/>
  <c r="G4" i="1"/>
  <c r="G25" i="1" s="1"/>
  <c r="E25" i="1"/>
  <c r="F25" i="1"/>
  <c r="H25" i="1" l="1"/>
  <c r="H26" i="1"/>
  <c r="H27" i="1" s="1"/>
  <c r="H28" i="1" s="1"/>
  <c r="G26" i="1"/>
  <c r="G27" i="1" l="1"/>
  <c r="G28" i="1" s="1"/>
</calcChain>
</file>

<file path=xl/sharedStrings.xml><?xml version="1.0" encoding="utf-8"?>
<sst xmlns="http://schemas.openxmlformats.org/spreadsheetml/2006/main" count="53" uniqueCount="47">
  <si>
    <t>ARBEIDSBOK MED KOSTNADER FOR KJØKKENOPPUSSING</t>
  </si>
  <si>
    <t>Kategori</t>
  </si>
  <si>
    <t>Skap</t>
  </si>
  <si>
    <t>Rengjøringsutstyr</t>
  </si>
  <si>
    <t>Komfyrer og stekeovner</t>
  </si>
  <si>
    <t>Benkeplater</t>
  </si>
  <si>
    <t>Dører</t>
  </si>
  <si>
    <t>Tilleggsutstyr</t>
  </si>
  <si>
    <t>Kraner</t>
  </si>
  <si>
    <t>Gulvbelegg</t>
  </si>
  <si>
    <t>Vaskemaskiner og tørketromler</t>
  </si>
  <si>
    <t>Belysning</t>
  </si>
  <si>
    <t>Kjøleskap</t>
  </si>
  <si>
    <t>Vasker</t>
  </si>
  <si>
    <t>Ventilasjon</t>
  </si>
  <si>
    <t>Vegger</t>
  </si>
  <si>
    <t>Vinduer</t>
  </si>
  <si>
    <t>Annet</t>
  </si>
  <si>
    <t>Totalt</t>
  </si>
  <si>
    <t>Delsum</t>
  </si>
  <si>
    <t>Uforutsette kostnader – Legg til 30 %</t>
  </si>
  <si>
    <t>Artikler</t>
  </si>
  <si>
    <t>Kjøkkenskap: Modulær standard (måles i centimeter)</t>
  </si>
  <si>
    <t>Overskap: Modulær standard (måles i centimeter)</t>
  </si>
  <si>
    <t>Oppvaskmaskin: Standard</t>
  </si>
  <si>
    <t>Avfallskvern: Standard</t>
  </si>
  <si>
    <t>Område: Standard innbygd</t>
  </si>
  <si>
    <t>Mikrobølgeovn: Standard</t>
  </si>
  <si>
    <t>Solid overflate (måles i centimeter)</t>
  </si>
  <si>
    <t>Innvendig: Massivkjerne med finer utenpå</t>
  </si>
  <si>
    <t>Tilleggsutstyr: Standard umiddelbart varmt vann</t>
  </si>
  <si>
    <t>Tilleggsutstyr: Såpedispenser</t>
  </si>
  <si>
    <t>Kran: Håndtak, standard</t>
  </si>
  <si>
    <t>Laminat (måles i kvadratcentimeter)</t>
  </si>
  <si>
    <t>Vaskemaskin: Standard</t>
  </si>
  <si>
    <t>Tørketrommel: Standard</t>
  </si>
  <si>
    <t>Belysning: Senket belysning</t>
  </si>
  <si>
    <t>Kjøleskap: Frittstående, luksusmodell</t>
  </si>
  <si>
    <t>Dobbel vask i rustfritt stål, luksusmodell</t>
  </si>
  <si>
    <t>Vifteenhet: Standard avtrekksrør</t>
  </si>
  <si>
    <t>Veggpanel (måles i kvadratcentimeter)</t>
  </si>
  <si>
    <t>Som kan skyves</t>
  </si>
  <si>
    <t>Antall</t>
  </si>
  <si>
    <t>Estimerte kostnader</t>
  </si>
  <si>
    <t>Faktiske kostnader</t>
  </si>
  <si>
    <t>Totale estimerte kostnader</t>
  </si>
  <si>
    <t>Totale faktiske kostnader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</si>
</sst>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kr&quot;\ #,##0.00"/>
    <numFmt numFmtId="165" formatCode="&quot;kr&quot;\ #,##0"/>
  </numFmts>
  <fonts count="4" x14ac:knownFonts="1">
    <font>
      <sz val="11"/>
      <color theme="1"/>
      <name val="Garamond"/>
      <family val="2"/>
      <scheme val="minor"/>
    </font>
    <font>
      <sz val="22"/>
      <color theme="3"/>
      <name val="Corbel"/>
      <family val="2"/>
      <scheme val="major"/>
    </font>
    <font>
      <sz val="11"/>
      <color theme="1"/>
      <name val="Garamond"/>
      <family val="2"/>
      <scheme val="minor"/>
    </font>
    <font>
      <sz val="11"/>
      <color theme="3"/>
      <name val="Garamond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 style="thin">
        <color theme="8"/>
      </left>
      <right/>
      <top/>
      <bottom/>
      <diagonal/>
    </border>
  </borders>
  <cellStyleXfs count="6">
    <xf numFmtId="0" fontId="0" fillId="0" borderId="0">
      <alignment wrapText="1"/>
    </xf>
    <xf numFmtId="0" fontId="3" fillId="0" borderId="0" applyNumberFormat="0" applyFill="0" applyProtection="0">
      <alignment horizontal="right"/>
    </xf>
    <xf numFmtId="1" fontId="2" fillId="0" borderId="0" applyFont="0" applyFill="0" applyBorder="0" applyProtection="0">
      <alignment horizontal="right"/>
    </xf>
    <xf numFmtId="164" fontId="2" fillId="0" borderId="0" applyFont="0" applyFill="0" applyBorder="0" applyProtection="0">
      <alignment horizontal="right"/>
    </xf>
    <xf numFmtId="165" fontId="2" fillId="2" borderId="0" applyFont="0" applyBorder="0" applyProtection="0">
      <alignment horizontal="right"/>
    </xf>
    <xf numFmtId="0" fontId="1" fillId="0" borderId="1">
      <alignment horizontal="left"/>
    </xf>
  </cellStyleXfs>
  <cellXfs count="11">
    <xf numFmtId="0" fontId="0" fillId="0" borderId="0" xfId="0">
      <alignment wrapText="1"/>
    </xf>
    <xf numFmtId="4" fontId="0" fillId="0" borderId="0" xfId="0" applyNumberFormat="1">
      <alignment wrapText="1"/>
    </xf>
    <xf numFmtId="0" fontId="1" fillId="0" borderId="1" xfId="5">
      <alignment horizontal="left"/>
    </xf>
    <xf numFmtId="1" fontId="0" fillId="0" borderId="0" xfId="2" applyFont="1">
      <alignment horizontal="right"/>
    </xf>
    <xf numFmtId="164" fontId="0" fillId="0" borderId="0" xfId="3" applyFont="1">
      <alignment horizontal="right"/>
    </xf>
    <xf numFmtId="165" fontId="0" fillId="2" borderId="0" xfId="4" applyFont="1">
      <alignment horizontal="right"/>
    </xf>
    <xf numFmtId="164" fontId="3" fillId="0" borderId="0" xfId="3" applyFont="1">
      <alignment horizontal="right"/>
    </xf>
    <xf numFmtId="164" fontId="0" fillId="0" borderId="0" xfId="0" applyNumberFormat="1">
      <alignment wrapText="1"/>
    </xf>
    <xf numFmtId="164" fontId="0" fillId="2" borderId="2" xfId="0" applyNumberFormat="1" applyFill="1" applyBorder="1">
      <alignment wrapText="1"/>
    </xf>
    <xf numFmtId="164" fontId="0" fillId="2" borderId="0" xfId="0" applyNumberFormat="1" applyFill="1" applyBorder="1">
      <alignment wrapText="1"/>
    </xf>
    <xf numFmtId="0" fontId="3" fillId="0" borderId="0" xfId="1">
      <alignment horizontal="right"/>
    </xf>
  </cellXfs>
  <cellStyles count="6">
    <cellStyle name="Komma" xfId="2" builtinId="3" customBuiltin="1"/>
    <cellStyle name="Normal" xfId="0" builtinId="0" customBuiltin="1"/>
    <cellStyle name="Overskrift 1" xfId="1" builtinId="16" customBuiltin="1"/>
    <cellStyle name="Tittel" xfId="5" builtinId="15" customBuiltin="1"/>
    <cellStyle name="Valuta" xfId="3" builtinId="4" customBuiltin="1"/>
    <cellStyle name="Valuta [0]" xfId="4" builtinId="7" customBuiltin="1"/>
  </cellStyles>
  <dxfs count="12">
    <dxf>
      <numFmt numFmtId="164" formatCode="&quot;kr&quot;\ #,##0.00"/>
      <fill>
        <patternFill patternType="solid">
          <fgColor indexed="64"/>
          <bgColor theme="8" tint="0.79998168889431442"/>
        </patternFill>
      </fill>
    </dxf>
    <dxf>
      <numFmt numFmtId="164" formatCode="&quot;kr&quot;\ #,##0.00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theme="8"/>
        </left>
        <right/>
        <top/>
        <bottom/>
      </border>
    </dxf>
    <dxf>
      <numFmt numFmtId="164" formatCode="&quot;kr&quot;\ #,##0.00"/>
    </dxf>
    <dxf>
      <numFmt numFmtId="164" formatCode="&quot;kr&quot;\ #,##0.00"/>
    </dxf>
    <dxf>
      <numFmt numFmtId="4" formatCode="#,##0.00"/>
    </dxf>
    <dxf>
      <font>
        <b/>
        <color theme="1"/>
      </font>
      <border>
        <top style="double">
          <color theme="8"/>
        </top>
      </border>
    </dxf>
    <dxf>
      <font>
        <b/>
        <color theme="0"/>
      </font>
      <fill>
        <patternFill patternType="solid">
          <fgColor theme="8"/>
          <bgColor theme="8" tint="-0.24994659260841701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b/>
        <i val="0"/>
        <color theme="1"/>
      </font>
      <border>
        <bottom style="thin">
          <color theme="8"/>
        </bottom>
      </border>
    </dxf>
    <dxf>
      <font>
        <color theme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</dxfs>
  <tableStyles count="3" defaultTableStyle="TableStyleMedium2" defaultPivotStyle="PivotStyleLight16">
    <tableStyle name="Category slicer" pivot="0" table="0" count="10" xr9:uid="{A38E9165-974E-432A-A71C-19E7D11E9ABF}">
      <tableStyleElement type="wholeTable" dxfId="11"/>
      <tableStyleElement type="headerRow" dxfId="10"/>
    </tableStyle>
    <tableStyle name="Kategorislicer" pivot="0" table="0" count="2" xr9:uid="{00000000-0011-0000-FFFF-FFFF00000000}">
      <tableStyleElement type="wholeTable" dxfId="9"/>
      <tableStyleElement type="headerRow" dxfId="8"/>
    </tableStyle>
    <tableStyle name="Kostnadskalkulator for kjøkkenoppussing" pivot="0" count="3" xr9:uid="{00000000-0011-0000-FFFF-FFFF01000000}">
      <tableStyleElement type="wholeTable" dxfId="7"/>
      <tableStyleElement type="headerRow" dxfId="6"/>
      <tableStyleElement type="totalRow" dxfId="5"/>
    </tableStyle>
  </tableStyles>
  <colors>
    <mruColors>
      <color rgb="FFFCF7E0"/>
      <color rgb="FFF8E162"/>
      <color rgb="FF999999"/>
      <color rgb="FF000000"/>
      <color rgb="FFDFDFDF"/>
      <color rgb="FF959595"/>
      <color rgb="FFC0C0C0"/>
    </mruColors>
  </color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theme="8" tint="-0.24994659260841701"/>
          </font>
          <fill>
            <patternFill>
              <fgColor theme="8" tint="0.59996337778862885"/>
              <bgColor theme="8" tint="0.59996337778862885"/>
            </patternFill>
          </fill>
          <border>
            <left style="thin">
              <color theme="8" tint="0.59996337778862885"/>
            </left>
            <right style="thin">
              <color theme="8" tint="0.59996337778862885"/>
            </right>
            <top style="thin">
              <color theme="8" tint="0.59996337778862885"/>
            </top>
            <bottom style="thin">
              <color theme="8" tint="0.59996337778862885"/>
            </bottom>
          </border>
        </dxf>
        <dxf>
          <font>
            <color theme="0"/>
          </font>
          <fill>
            <patternFill>
              <fgColor theme="8"/>
              <bgColor theme="8" tint="-0.24994659260841701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</border>
        </dxf>
        <dxf>
          <font>
            <color rgb="FF959595"/>
          </font>
          <fill>
            <patternFill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</border>
        </dxf>
        <dxf>
          <font>
            <color rgb="FF000000"/>
          </font>
          <fill>
            <patternFill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Category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29400</xdr:colOff>
      <xdr:row>3</xdr:row>
      <xdr:rowOff>19800</xdr:rowOff>
    </xdr:from>
    <xdr:to>
      <xdr:col>9</xdr:col>
      <xdr:colOff>3193800</xdr:colOff>
      <xdr:row>10</xdr:row>
      <xdr:rowOff>326400</xdr:rowOff>
    </xdr:to>
    <mc:AlternateContent xmlns:mc="http://schemas.openxmlformats.org/markup-compatibility/2006">
      <mc:Choice xmlns:sle15="http://schemas.microsoft.com/office/drawing/2012/slicer" Requires="sle15">
        <xdr:graphicFrame macro="">
          <xdr:nvGraphicFramePr>
            <xdr:cNvPr id="2" name="Kategori">
              <a:extLst>
                <a:ext uri="{FF2B5EF4-FFF2-40B4-BE49-F238E27FC236}">
                  <a16:creationId xmlns:a16="http://schemas.microsoft.com/office/drawing/2014/main" id="{EDB33FE4-C623-4C90-9A3C-62724AE4D0E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ategori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011600" y="1162800"/>
              <a:ext cx="3164400" cy="2973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tabellslicer. Tabellslicere støttes i Excel eller nyere.
Hvis figuren ble endret i en eldre versjon av Excel, eller hvis arbeidsboken ble lagret i Excel 2007 eller eldre, kan ikke sliceren brukes.</a:t>
              </a:r>
            </a:p>
          </xdr:txBody>
        </xdr:sp>
      </mc:Fallback>
    </mc:AlternateContent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Kategori" xr10:uid="{1FA3F833-5884-4656-9FF7-B3EFDCAC4244}" sourceName="Kategori">
  <extLst>
    <x:ext xmlns:x15="http://schemas.microsoft.com/office/spreadsheetml/2010/11/main" uri="{2F2917AC-EB37-4324-AD4E-5DD8C200BD13}">
      <x15:tableSlicerCache tableId="1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Kategori" xr10:uid="{065C9D96-4062-4013-8FF9-308B4D0F7770}" cache="Slicer_Kategori" caption="Kategori" columnCount="2" style="Category slicer" rowHeight="22542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B3:H25" totalsRowCount="1">
  <autoFilter ref="B3:H24" xr:uid="{C7C92CBF-63FF-4D8F-87B5-68301A0B212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Kategori" totalsRowLabel="Totalt"/>
    <tableColumn id="2" xr3:uid="{00000000-0010-0000-0000-000002000000}" name="Artikler"/>
    <tableColumn id="3" xr3:uid="{00000000-0010-0000-0000-000003000000}" name="Antall" totalsRowDxfId="4"/>
    <tableColumn id="4" xr3:uid="{00000000-0010-0000-0000-000004000000}" name="Estimerte kostnader" totalsRowFunction="sum" totalsRowDxfId="3"/>
    <tableColumn id="5" xr3:uid="{00000000-0010-0000-0000-000005000000}" name="Faktiske kostnader" totalsRowFunction="sum" totalsRowDxfId="2"/>
    <tableColumn id="6" xr3:uid="{00000000-0010-0000-0000-000006000000}" name="Totale estimerte kostnader" totalsRowFunction="sum" totalsRowDxfId="1">
      <calculatedColumnFormula>Data[[#This Row],[Antall]]*Data[[#This Row],[Estimerte kostnader]]</calculatedColumnFormula>
    </tableColumn>
    <tableColumn id="7" xr3:uid="{00000000-0010-0000-0000-000007000000}" name="Totale faktiske kostnader" totalsRowFunction="sum" totalsRowDxfId="0">
      <calculatedColumnFormula>Data[[#This Row],[Antall]]*Data[[#This Row],[Faktiske kostnader]]</calculatedColumnFormula>
    </tableColumn>
  </tableColumns>
  <tableStyleInfo name="Kostnadskalkulator for kjøkkenoppussing" showFirstColumn="0" showLastColumn="0" showRowStripes="1" showColumnStripes="1"/>
  <extLst>
    <ext xmlns:x14="http://schemas.microsoft.com/office/spreadsheetml/2009/9/main" uri="{504A1905-F514-4f6f-8877-14C23A59335A}">
      <x14:table altTextSummary="Skriv inn kategori, elementer, antall, estimerte kostnader og faktiske kostnader i denne tabellen. Totale estimerte og faktiske kostnader beregnes automatisk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ganic">
  <a:themeElements>
    <a:clrScheme name="Kitchen remodel cost calculator">
      <a:dk1>
        <a:sysClr val="windowText" lastClr="000000"/>
      </a:dk1>
      <a:lt1>
        <a:sysClr val="window" lastClr="FFFFFF"/>
      </a:lt1>
      <a:dk2>
        <a:srgbClr val="212121"/>
      </a:dk2>
      <a:lt2>
        <a:srgbClr val="DADADA"/>
      </a:lt2>
      <a:accent1>
        <a:srgbClr val="83992A"/>
      </a:accent1>
      <a:accent2>
        <a:srgbClr val="3C9770"/>
      </a:accent2>
      <a:accent3>
        <a:srgbClr val="44709D"/>
      </a:accent3>
      <a:accent4>
        <a:srgbClr val="A23C33"/>
      </a:accent4>
      <a:accent5>
        <a:srgbClr val="D97828"/>
      </a:accent5>
      <a:accent6>
        <a:srgbClr val="DEB340"/>
      </a:accent6>
      <a:hlink>
        <a:srgbClr val="A8BF4D"/>
      </a:hlink>
      <a:folHlink>
        <a:srgbClr val="B4CA80"/>
      </a:folHlink>
    </a:clrScheme>
    <a:fontScheme name="Kitchen remodel cost calculator">
      <a:majorFont>
        <a:latin typeface="Corbel"/>
        <a:ea typeface=""/>
        <a:cs typeface=""/>
      </a:majorFont>
      <a:minorFont>
        <a:latin typeface="Garamond"/>
        <a:ea typeface=""/>
        <a:cs typeface=""/>
      </a:minorFont>
    </a:fontScheme>
    <a:fmtScheme name="Organic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74000"/>
                <a:satMod val="130000"/>
                <a:lumMod val="90000"/>
              </a:schemeClr>
              <a:schemeClr val="phClr">
                <a:tint val="94000"/>
                <a:satMod val="120000"/>
                <a:lumMod val="104000"/>
              </a:schemeClr>
            </a:duotone>
          </a:blip>
          <a:tile tx="0" ty="0" sx="100000" sy="100000" flip="none" algn="tl"/>
        </a:blip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38100" dist="254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88000"/>
                <a:lumMod val="98000"/>
              </a:schemeClr>
            </a:gs>
          </a:gsLst>
          <a:lin ang="5400000" scaled="0"/>
        </a:gradFill>
        <a:blipFill>
          <a:blip xmlns:r="http://schemas.openxmlformats.org/officeDocument/2006/relationships" r:embed="rId2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rganic" id="{28CDC826-8792-45C0-861B-85EB3ADEDA33}" vid="{7DAC20F1-423D-49E2-BD0B-50532748BAD0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autoPageBreaks="0" fitToPage="1"/>
  </sheetPr>
  <dimension ref="B1:H28"/>
  <sheetViews>
    <sheetView showGridLines="0" tabSelected="1" zoomScaleNormal="100" workbookViewId="0"/>
  </sheetViews>
  <sheetFormatPr baseColWidth="10" defaultColWidth="8.28515625" defaultRowHeight="30" customHeight="1" x14ac:dyDescent="0.25"/>
  <cols>
    <col min="1" max="1" width="2.7109375" customWidth="1"/>
    <col min="2" max="2" width="22" customWidth="1"/>
    <col min="3" max="3" width="35.7109375" customWidth="1"/>
    <col min="4" max="4" width="11.7109375" customWidth="1"/>
    <col min="5" max="8" width="18.7109375" customWidth="1"/>
    <col min="9" max="9" width="2.7109375" customWidth="1"/>
    <col min="10" max="10" width="50.7109375" customWidth="1"/>
    <col min="11" max="11" width="2.7109375" customWidth="1"/>
  </cols>
  <sheetData>
    <row r="1" spans="2:8" ht="45" customHeight="1" thickBot="1" x14ac:dyDescent="0.5">
      <c r="B1" s="2" t="s">
        <v>0</v>
      </c>
      <c r="C1" s="2"/>
      <c r="D1" s="2"/>
      <c r="E1" s="2"/>
      <c r="F1" s="2"/>
      <c r="G1" s="2"/>
      <c r="H1" s="2"/>
    </row>
    <row r="2" spans="2:8" ht="15" customHeight="1" x14ac:dyDescent="0.25"/>
    <row r="3" spans="2:8" ht="30" customHeight="1" x14ac:dyDescent="0.25">
      <c r="B3" t="s">
        <v>1</v>
      </c>
      <c r="C3" t="s">
        <v>21</v>
      </c>
      <c r="D3" t="s">
        <v>42</v>
      </c>
      <c r="E3" t="s">
        <v>43</v>
      </c>
      <c r="F3" t="s">
        <v>44</v>
      </c>
      <c r="G3" t="s">
        <v>45</v>
      </c>
      <c r="H3" t="s">
        <v>46</v>
      </c>
    </row>
    <row r="4" spans="2:8" ht="30" customHeight="1" x14ac:dyDescent="0.25">
      <c r="B4" t="s">
        <v>2</v>
      </c>
      <c r="C4" t="s">
        <v>22</v>
      </c>
      <c r="D4" s="3">
        <v>25</v>
      </c>
      <c r="E4" s="4">
        <v>5</v>
      </c>
      <c r="F4" s="4"/>
      <c r="G4" s="5">
        <f>Data[[#This Row],[Antall]]*Data[[#This Row],[Estimerte kostnader]]</f>
        <v>125</v>
      </c>
      <c r="H4" s="5">
        <f>Data[[#This Row],[Antall]]*Data[[#This Row],[Faktiske kostnader]]</f>
        <v>0</v>
      </c>
    </row>
    <row r="5" spans="2:8" ht="30" customHeight="1" x14ac:dyDescent="0.25">
      <c r="B5" t="s">
        <v>2</v>
      </c>
      <c r="C5" t="s">
        <v>23</v>
      </c>
      <c r="D5" s="3">
        <v>25</v>
      </c>
      <c r="E5" s="4">
        <v>3.5</v>
      </c>
      <c r="F5" s="4"/>
      <c r="G5" s="5">
        <f>Data[[#This Row],[Antall]]*Data[[#This Row],[Estimerte kostnader]]</f>
        <v>87.5</v>
      </c>
      <c r="H5" s="5">
        <f>Data[[#This Row],[Antall]]*Data[[#This Row],[Faktiske kostnader]]</f>
        <v>0</v>
      </c>
    </row>
    <row r="6" spans="2:8" ht="30" customHeight="1" x14ac:dyDescent="0.25">
      <c r="B6" t="s">
        <v>3</v>
      </c>
      <c r="C6" t="s">
        <v>24</v>
      </c>
      <c r="D6" s="3">
        <v>1</v>
      </c>
      <c r="E6" s="4">
        <v>250</v>
      </c>
      <c r="F6" s="4"/>
      <c r="G6" s="5">
        <f>Data[[#This Row],[Antall]]*Data[[#This Row],[Estimerte kostnader]]</f>
        <v>250</v>
      </c>
      <c r="H6" s="5">
        <f>Data[[#This Row],[Antall]]*Data[[#This Row],[Faktiske kostnader]]</f>
        <v>0</v>
      </c>
    </row>
    <row r="7" spans="2:8" ht="30" customHeight="1" x14ac:dyDescent="0.25">
      <c r="B7" t="s">
        <v>3</v>
      </c>
      <c r="C7" t="s">
        <v>25</v>
      </c>
      <c r="D7" s="3">
        <v>1</v>
      </c>
      <c r="E7" s="4">
        <v>175</v>
      </c>
      <c r="F7" s="4"/>
      <c r="G7" s="5">
        <f>Data[[#This Row],[Antall]]*Data[[#This Row],[Estimerte kostnader]]</f>
        <v>175</v>
      </c>
      <c r="H7" s="5">
        <f>Data[[#This Row],[Antall]]*Data[[#This Row],[Faktiske kostnader]]</f>
        <v>0</v>
      </c>
    </row>
    <row r="8" spans="2:8" ht="30" customHeight="1" x14ac:dyDescent="0.25">
      <c r="B8" t="s">
        <v>4</v>
      </c>
      <c r="C8" t="s">
        <v>26</v>
      </c>
      <c r="D8" s="3">
        <v>1</v>
      </c>
      <c r="E8" s="4">
        <v>375</v>
      </c>
      <c r="F8" s="4"/>
      <c r="G8" s="5">
        <f>Data[[#This Row],[Antall]]*Data[[#This Row],[Estimerte kostnader]]</f>
        <v>375</v>
      </c>
      <c r="H8" s="5">
        <f>Data[[#This Row],[Antall]]*Data[[#This Row],[Faktiske kostnader]]</f>
        <v>0</v>
      </c>
    </row>
    <row r="9" spans="2:8" ht="30" customHeight="1" x14ac:dyDescent="0.25">
      <c r="B9" t="s">
        <v>4</v>
      </c>
      <c r="C9" t="s">
        <v>27</v>
      </c>
      <c r="D9" s="3">
        <v>1</v>
      </c>
      <c r="E9" s="4">
        <v>300</v>
      </c>
      <c r="F9" s="4"/>
      <c r="G9" s="5">
        <f>Data[[#This Row],[Antall]]*Data[[#This Row],[Estimerte kostnader]]</f>
        <v>300</v>
      </c>
      <c r="H9" s="5">
        <f>Data[[#This Row],[Antall]]*Data[[#This Row],[Faktiske kostnader]]</f>
        <v>0</v>
      </c>
    </row>
    <row r="10" spans="2:8" ht="30" customHeight="1" x14ac:dyDescent="0.25">
      <c r="B10" t="s">
        <v>5</v>
      </c>
      <c r="C10" t="s">
        <v>28</v>
      </c>
      <c r="D10" s="3">
        <v>23</v>
      </c>
      <c r="E10" s="4">
        <v>10</v>
      </c>
      <c r="F10" s="4"/>
      <c r="G10" s="5">
        <f>Data[[#This Row],[Antall]]*Data[[#This Row],[Estimerte kostnader]]</f>
        <v>230</v>
      </c>
      <c r="H10" s="5">
        <f>Data[[#This Row],[Antall]]*Data[[#This Row],[Faktiske kostnader]]</f>
        <v>0</v>
      </c>
    </row>
    <row r="11" spans="2:8" ht="30" customHeight="1" x14ac:dyDescent="0.25">
      <c r="B11" t="s">
        <v>6</v>
      </c>
      <c r="C11" t="s">
        <v>29</v>
      </c>
      <c r="D11" s="3">
        <v>1</v>
      </c>
      <c r="E11" s="4">
        <v>65</v>
      </c>
      <c r="F11" s="4"/>
      <c r="G11" s="5">
        <f>Data[[#This Row],[Antall]]*Data[[#This Row],[Estimerte kostnader]]</f>
        <v>65</v>
      </c>
      <c r="H11" s="5">
        <f>Data[[#This Row],[Antall]]*Data[[#This Row],[Faktiske kostnader]]</f>
        <v>0</v>
      </c>
    </row>
    <row r="12" spans="2:8" ht="30" customHeight="1" x14ac:dyDescent="0.25">
      <c r="B12" t="s">
        <v>7</v>
      </c>
      <c r="C12" t="s">
        <v>30</v>
      </c>
      <c r="D12" s="3">
        <v>1</v>
      </c>
      <c r="E12" s="4">
        <v>120</v>
      </c>
      <c r="F12" s="4"/>
      <c r="G12" s="5">
        <f>Data[[#This Row],[Antall]]*Data[[#This Row],[Estimerte kostnader]]</f>
        <v>120</v>
      </c>
      <c r="H12" s="5">
        <f>Data[[#This Row],[Antall]]*Data[[#This Row],[Faktiske kostnader]]</f>
        <v>0</v>
      </c>
    </row>
    <row r="13" spans="2:8" ht="30" customHeight="1" x14ac:dyDescent="0.25">
      <c r="B13" t="s">
        <v>7</v>
      </c>
      <c r="C13" t="s">
        <v>31</v>
      </c>
      <c r="D13" s="3">
        <v>1</v>
      </c>
      <c r="E13" s="4">
        <v>40</v>
      </c>
      <c r="F13" s="4"/>
      <c r="G13" s="5">
        <f>Data[[#This Row],[Antall]]*Data[[#This Row],[Estimerte kostnader]]</f>
        <v>40</v>
      </c>
      <c r="H13" s="5">
        <f>Data[[#This Row],[Antall]]*Data[[#This Row],[Faktiske kostnader]]</f>
        <v>0</v>
      </c>
    </row>
    <row r="14" spans="2:8" ht="30" customHeight="1" x14ac:dyDescent="0.25">
      <c r="B14" t="s">
        <v>8</v>
      </c>
      <c r="C14" t="s">
        <v>32</v>
      </c>
      <c r="D14" s="3">
        <v>1</v>
      </c>
      <c r="E14" s="4">
        <v>130</v>
      </c>
      <c r="F14" s="4"/>
      <c r="G14" s="5">
        <f>Data[[#This Row],[Antall]]*Data[[#This Row],[Estimerte kostnader]]</f>
        <v>130</v>
      </c>
      <c r="H14" s="5">
        <f>Data[[#This Row],[Antall]]*Data[[#This Row],[Faktiske kostnader]]</f>
        <v>0</v>
      </c>
    </row>
    <row r="15" spans="2:8" ht="30" customHeight="1" x14ac:dyDescent="0.25">
      <c r="B15" t="s">
        <v>9</v>
      </c>
      <c r="C15" t="s">
        <v>33</v>
      </c>
      <c r="D15" s="3">
        <v>165</v>
      </c>
      <c r="E15" s="4">
        <v>3.5</v>
      </c>
      <c r="F15" s="4"/>
      <c r="G15" s="5">
        <f>Data[[#This Row],[Antall]]*Data[[#This Row],[Estimerte kostnader]]</f>
        <v>577.5</v>
      </c>
      <c r="H15" s="5">
        <f>Data[[#This Row],[Antall]]*Data[[#This Row],[Faktiske kostnader]]</f>
        <v>0</v>
      </c>
    </row>
    <row r="16" spans="2:8" ht="30" customHeight="1" x14ac:dyDescent="0.25">
      <c r="B16" t="s">
        <v>10</v>
      </c>
      <c r="C16" t="s">
        <v>34</v>
      </c>
      <c r="D16" s="3">
        <v>1</v>
      </c>
      <c r="E16" s="4">
        <v>500</v>
      </c>
      <c r="F16" s="4"/>
      <c r="G16" s="5">
        <f>Data[[#This Row],[Antall]]*Data[[#This Row],[Estimerte kostnader]]</f>
        <v>500</v>
      </c>
      <c r="H16" s="5">
        <f>Data[[#This Row],[Antall]]*Data[[#This Row],[Faktiske kostnader]]</f>
        <v>0</v>
      </c>
    </row>
    <row r="17" spans="2:8" ht="30" customHeight="1" x14ac:dyDescent="0.25">
      <c r="B17" t="s">
        <v>10</v>
      </c>
      <c r="C17" t="s">
        <v>35</v>
      </c>
      <c r="D17" s="3">
        <v>1</v>
      </c>
      <c r="E17" s="4">
        <v>375</v>
      </c>
      <c r="F17" s="4"/>
      <c r="G17" s="5">
        <f>Data[[#This Row],[Antall]]*Data[[#This Row],[Estimerte kostnader]]</f>
        <v>375</v>
      </c>
      <c r="H17" s="5">
        <f>Data[[#This Row],[Antall]]*Data[[#This Row],[Faktiske kostnader]]</f>
        <v>0</v>
      </c>
    </row>
    <row r="18" spans="2:8" ht="30" customHeight="1" x14ac:dyDescent="0.25">
      <c r="B18" t="s">
        <v>11</v>
      </c>
      <c r="C18" t="s">
        <v>36</v>
      </c>
      <c r="D18" s="3">
        <v>4</v>
      </c>
      <c r="E18" s="4">
        <v>35</v>
      </c>
      <c r="F18" s="4"/>
      <c r="G18" s="5">
        <f>Data[[#This Row],[Antall]]*Data[[#This Row],[Estimerte kostnader]]</f>
        <v>140</v>
      </c>
      <c r="H18" s="5">
        <f>Data[[#This Row],[Antall]]*Data[[#This Row],[Faktiske kostnader]]</f>
        <v>0</v>
      </c>
    </row>
    <row r="19" spans="2:8" ht="30" customHeight="1" x14ac:dyDescent="0.25">
      <c r="B19" t="s">
        <v>12</v>
      </c>
      <c r="C19" t="s">
        <v>37</v>
      </c>
      <c r="D19" s="3">
        <v>1</v>
      </c>
      <c r="E19" s="4">
        <v>1200</v>
      </c>
      <c r="F19" s="4"/>
      <c r="G19" s="5">
        <f>Data[[#This Row],[Antall]]*Data[[#This Row],[Estimerte kostnader]]</f>
        <v>1200</v>
      </c>
      <c r="H19" s="5">
        <f>Data[[#This Row],[Antall]]*Data[[#This Row],[Faktiske kostnader]]</f>
        <v>0</v>
      </c>
    </row>
    <row r="20" spans="2:8" ht="30" customHeight="1" x14ac:dyDescent="0.25">
      <c r="B20" t="s">
        <v>13</v>
      </c>
      <c r="C20" t="s">
        <v>38</v>
      </c>
      <c r="D20" s="3">
        <v>1</v>
      </c>
      <c r="E20" s="4">
        <v>125</v>
      </c>
      <c r="F20" s="4"/>
      <c r="G20" s="5">
        <f>Data[[#This Row],[Antall]]*Data[[#This Row],[Estimerte kostnader]]</f>
        <v>125</v>
      </c>
      <c r="H20" s="5">
        <f>Data[[#This Row],[Antall]]*Data[[#This Row],[Faktiske kostnader]]</f>
        <v>0</v>
      </c>
    </row>
    <row r="21" spans="2:8" ht="30" customHeight="1" x14ac:dyDescent="0.25">
      <c r="B21" t="s">
        <v>14</v>
      </c>
      <c r="C21" t="s">
        <v>39</v>
      </c>
      <c r="D21" s="3">
        <v>1</v>
      </c>
      <c r="E21" s="4">
        <v>180</v>
      </c>
      <c r="F21" s="4"/>
      <c r="G21" s="5">
        <f>Data[[#This Row],[Antall]]*Data[[#This Row],[Estimerte kostnader]]</f>
        <v>180</v>
      </c>
      <c r="H21" s="5">
        <f>Data[[#This Row],[Antall]]*Data[[#This Row],[Faktiske kostnader]]</f>
        <v>0</v>
      </c>
    </row>
    <row r="22" spans="2:8" ht="30" customHeight="1" x14ac:dyDescent="0.25">
      <c r="B22" t="s">
        <v>15</v>
      </c>
      <c r="C22" t="s">
        <v>40</v>
      </c>
      <c r="D22" s="3">
        <v>70</v>
      </c>
      <c r="E22" s="4">
        <v>2</v>
      </c>
      <c r="F22" s="4"/>
      <c r="G22" s="5">
        <f>Data[[#This Row],[Antall]]*Data[[#This Row],[Estimerte kostnader]]</f>
        <v>140</v>
      </c>
      <c r="H22" s="5">
        <f>Data[[#This Row],[Antall]]*Data[[#This Row],[Faktiske kostnader]]</f>
        <v>0</v>
      </c>
    </row>
    <row r="23" spans="2:8" ht="30" customHeight="1" x14ac:dyDescent="0.25">
      <c r="B23" t="s">
        <v>16</v>
      </c>
      <c r="C23" t="s">
        <v>41</v>
      </c>
      <c r="D23" s="3">
        <v>2</v>
      </c>
      <c r="E23" s="4">
        <v>120</v>
      </c>
      <c r="F23" s="4"/>
      <c r="G23" s="5">
        <f>Data[[#This Row],[Antall]]*Data[[#This Row],[Estimerte kostnader]]</f>
        <v>240</v>
      </c>
      <c r="H23" s="5">
        <f>Data[[#This Row],[Antall]]*Data[[#This Row],[Faktiske kostnader]]</f>
        <v>0</v>
      </c>
    </row>
    <row r="24" spans="2:8" ht="30" customHeight="1" x14ac:dyDescent="0.25">
      <c r="B24" t="s">
        <v>17</v>
      </c>
      <c r="D24" s="3"/>
      <c r="E24" s="4"/>
      <c r="F24" s="4"/>
      <c r="G24" s="5">
        <f>Data[[#This Row],[Antall]]*Data[[#This Row],[Estimerte kostnader]]</f>
        <v>0</v>
      </c>
      <c r="H24" s="5">
        <f>Data[[#This Row],[Antall]]*Data[[#This Row],[Faktiske kostnader]]</f>
        <v>0</v>
      </c>
    </row>
    <row r="25" spans="2:8" ht="30" customHeight="1" x14ac:dyDescent="0.25">
      <c r="B25" t="s">
        <v>18</v>
      </c>
      <c r="D25" s="1"/>
      <c r="E25" s="7">
        <f>SUBTOTAL(109,Data[Estimerte kostnader])</f>
        <v>4014</v>
      </c>
      <c r="F25" s="7">
        <f>SUBTOTAL(109,Data[Faktiske kostnader])</f>
        <v>0</v>
      </c>
      <c r="G25" s="8">
        <f>SUBTOTAL(109,Data[Totale estimerte kostnader])</f>
        <v>5375</v>
      </c>
      <c r="H25" s="9">
        <f>SUBTOTAL(109,Data[Totale faktiske kostnader])</f>
        <v>0</v>
      </c>
    </row>
    <row r="26" spans="2:8" ht="30" customHeight="1" x14ac:dyDescent="0.25">
      <c r="B26" s="10" t="s">
        <v>19</v>
      </c>
      <c r="C26" s="10"/>
      <c r="D26" s="10"/>
      <c r="E26" s="10"/>
      <c r="F26" s="10"/>
      <c r="G26" s="6">
        <f>SUBTOTAL(109,Data[Totale estimerte kostnader])</f>
        <v>5375</v>
      </c>
      <c r="H26" s="6">
        <f>SUBTOTAL(109,Data[Totale faktiske kostnader])</f>
        <v>0</v>
      </c>
    </row>
    <row r="27" spans="2:8" ht="30" customHeight="1" x14ac:dyDescent="0.25">
      <c r="B27" s="10" t="s">
        <v>20</v>
      </c>
      <c r="C27" s="10"/>
      <c r="D27" s="10"/>
      <c r="E27" s="10"/>
      <c r="F27" s="10"/>
      <c r="G27" s="6">
        <f>G26*0.3</f>
        <v>1612.5</v>
      </c>
      <c r="H27" s="6">
        <f>H26*0.3</f>
        <v>0</v>
      </c>
    </row>
    <row r="28" spans="2:8" ht="30" customHeight="1" x14ac:dyDescent="0.25">
      <c r="B28" s="10" t="s">
        <v>18</v>
      </c>
      <c r="C28" s="10"/>
      <c r="D28" s="10"/>
      <c r="E28" s="10"/>
      <c r="F28" s="10"/>
      <c r="G28" s="6">
        <f>SUM(G26:G27)</f>
        <v>6987.5</v>
      </c>
      <c r="H28" s="6">
        <f>SUM(H26:H27)</f>
        <v>0</v>
      </c>
    </row>
  </sheetData>
  <mergeCells count="3">
    <mergeCell ref="B26:F26"/>
    <mergeCell ref="B27:F27"/>
    <mergeCell ref="B28:F28"/>
  </mergeCells>
  <dataValidations count="19">
    <dataValidation allowBlank="1" showInputMessage="1" showErrorMessage="1" prompt="Opprett en kostnadskalkulator for kjøkkenoppussing i dette regnearket. Skriv inn oppussingsdetaljene i datatabellen og bruk sliceren i celle J4 til å filtrere elementer etter kategori" sqref="A1" xr:uid="{00000000-0002-0000-0000-000000000000}"/>
    <dataValidation allowBlank="1" showInputMessage="1" showErrorMessage="1" prompt="Arbeidsbokens tittel er i denne cellen" sqref="B1" xr:uid="{00000000-0002-0000-0000-000001000000}"/>
    <dataValidation allowBlank="1" showInputMessage="1" showErrorMessage="1" prompt="Skriv inn kategori i denne kolonnen under denne overskriften" sqref="B3" xr:uid="{00000000-0002-0000-0000-000002000000}"/>
    <dataValidation allowBlank="1" showInputMessage="1" showErrorMessage="1" prompt="Skriv inn elementer i denne kolonnen under denne overskriften" sqref="C3" xr:uid="{00000000-0002-0000-0000-000003000000}"/>
    <dataValidation allowBlank="1" showInputMessage="1" showErrorMessage="1" prompt="Skriv inn antall i denne kolonnen under denne overskriften" sqref="D3" xr:uid="{00000000-0002-0000-0000-000004000000}"/>
    <dataValidation allowBlank="1" showInputMessage="1" showErrorMessage="1" prompt="Skriv inn estimerte kostnader i denne kolonnen under denne overskriften" sqref="E3" xr:uid="{00000000-0002-0000-0000-000005000000}"/>
    <dataValidation allowBlank="1" showInputMessage="1" showErrorMessage="1" prompt="Skriv inn faktiske kostnader i denne kolonnen under denne overskriften" sqref="F3" xr:uid="{00000000-0002-0000-0000-000006000000}"/>
    <dataValidation allowBlank="1" showInputMessage="1" showErrorMessage="1" prompt="Totale estimerte kostnader beregnes automatisk i denne kolonnen under denne overskriften" sqref="G3" xr:uid="{00000000-0002-0000-0000-000007000000}"/>
    <dataValidation allowBlank="1" showInputMessage="1" showErrorMessage="1" prompt="Totale faktiske kostnader beregnes automatisk i denne kolonnen under denne overskriften" sqref="H3" xr:uid="{00000000-0002-0000-0000-000008000000}"/>
    <dataValidation allowBlank="1" showInputMessage="1" showErrorMessage="1" prompt="Kategorisliceren for å filtrere elementer etter kategori er i denne cellen" sqref="J4" xr:uid="{00000000-0002-0000-0000-000009000000}"/>
    <dataValidation allowBlank="1" showInputMessage="1" showErrorMessage="1" prompt="Delsummer beregnes automatisk i cellene til høyre" sqref="B26:F26" xr:uid="{00000000-0002-0000-0000-00000A000000}"/>
    <dataValidation allowBlank="1" showInputMessage="1" showErrorMessage="1" prompt="Totalen beregnes automatisk" sqref="B28:F28" xr:uid="{00000000-0002-0000-0000-00000B000000}"/>
    <dataValidation allowBlank="1" showInputMessage="1" showErrorMessage="1" prompt="Uforutsette kostnader beregnes automatisk i cellene til høyre" sqref="B27:F27" xr:uid="{00000000-0002-0000-0000-00000C000000}"/>
    <dataValidation allowBlank="1" showInputMessage="1" showErrorMessage="1" prompt="Delsummen for estimerte kostnader beregnes automatisk i denne cellen" sqref="G26" xr:uid="{00000000-0002-0000-0000-00000D000000}"/>
    <dataValidation allowBlank="1" showInputMessage="1" showErrorMessage="1" prompt="Delsummen for faktiske kostnader beregnes automatisk i denne cellen" sqref="H26" xr:uid="{00000000-0002-0000-0000-00000E000000}"/>
    <dataValidation allowBlank="1" showInputMessage="1" showErrorMessage="1" prompt="30 % av delsummen for totale faktiske kostnader beregnes automatisk i denne cellen" sqref="H27" xr:uid="{00000000-0002-0000-0000-00000F000000}"/>
    <dataValidation allowBlank="1" showInputMessage="1" showErrorMessage="1" prompt="30 % av delsummen for totale estimerte kostnader beregnes automatisk i denne cellen" sqref="G27" xr:uid="{00000000-0002-0000-0000-000010000000}"/>
    <dataValidation allowBlank="1" showInputMessage="1" showErrorMessage="1" prompt="Totale estimerte kostnader beregnes automatisk i denne cellen" sqref="G28" xr:uid="{00000000-0002-0000-0000-000011000000}"/>
    <dataValidation allowBlank="1" showInputMessage="1" showErrorMessage="1" prompt="Totale faktiske kostnader beregnes automatisk i denne cellen" sqref="H28" xr:uid="{00000000-0002-0000-0000-000012000000}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3</vt:i4>
      </vt:variant>
    </vt:vector>
  </HeadingPairs>
  <TitlesOfParts>
    <vt:vector size="4" baseType="lpstr">
      <vt:lpstr>OPPUSSINGSKOSTNADER</vt:lpstr>
      <vt:lpstr>Kolonnetittel1</vt:lpstr>
      <vt:lpstr>RadtittelOmråde1..H28</vt:lpstr>
      <vt:lpstr>OPPUSSINGSKOSTNADER!Utskriftstitler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dcterms:created xsi:type="dcterms:W3CDTF">2017-06-29T04:19:40Z</dcterms:created>
  <dcterms:modified xsi:type="dcterms:W3CDTF">2018-05-07T06:44:39Z</dcterms:modified>
</cp:coreProperties>
</file>