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ru-RU\target\"/>
    </mc:Choice>
  </mc:AlternateContent>
  <xr:revisionPtr revIDLastSave="0" documentId="13_ncr:1_{A4CCDFDC-0D90-484A-969C-4D0830712971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Учет выдачи книг из библиотеки" sheetId="1" r:id="rId1"/>
  </sheets>
  <definedNames>
    <definedName name="_xlnm.Print_Titles" localSheetId="0">'Учет выдачи книг из библиотеки'!$2:$2</definedName>
    <definedName name="ЗаголовокСтолбца1">Книги[[#Headers],[Просрочено]]</definedName>
    <definedName name="ОбластьЗаголовкаСтроки1..H1">'Учет выдачи книг из библиотеки'!$F$1</definedName>
    <definedName name="РазрешенныйСрок">'Учет выдачи книг из библиотеки'!$H$1</definedName>
  </definedNames>
  <calcPr calcId="179017" concurrentCalc="0"/>
</workbook>
</file>

<file path=xl/calcChain.xml><?xml version="1.0" encoding="utf-8"?>
<calcChain xmlns="http://schemas.openxmlformats.org/spreadsheetml/2006/main">
  <c r="G3" i="1" l="1"/>
  <c r="F3" i="1"/>
  <c r="H3" i="1"/>
  <c r="G4" i="1"/>
  <c r="F4" i="1"/>
  <c r="H4" i="1"/>
  <c r="G5" i="1"/>
  <c r="F5" i="1"/>
  <c r="H5" i="1"/>
  <c r="G6" i="1"/>
  <c r="F6" i="1"/>
  <c r="H6" i="1"/>
  <c r="G7" i="1"/>
  <c r="F7" i="1"/>
  <c r="H7" i="1"/>
  <c r="F8" i="1"/>
  <c r="H8" i="1"/>
  <c r="F9" i="1"/>
  <c r="H9" i="1"/>
  <c r="A3" i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<sst xmlns="http://schemas.openxmlformats.org/spreadsheetml/2006/main" count="38" uniqueCount="32">
  <si>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Просрочено</t>
  </si>
  <si>
    <t>Журнал учета книг, выданных из библиотеки</t>
  </si>
  <si>
    <t>УЧАЩИЙСЯ</t>
  </si>
  <si>
    <t>Марта Артемьева</t>
  </si>
  <si>
    <t>Виктор Игнатьев</t>
  </si>
  <si>
    <t>Артем Кузнецов</t>
  </si>
  <si>
    <t>Кирилл Крюков</t>
  </si>
  <si>
    <t>Светлана Коновалова</t>
  </si>
  <si>
    <t>Арина Иванова</t>
  </si>
  <si>
    <t>Алла Терехина</t>
  </si>
  <si>
    <t>АДРЕС ЭЛЕКТРОННОЙ ПОЧТЫ</t>
  </si>
  <si>
    <t>proverka@example.com</t>
  </si>
  <si>
    <t>ТЕЛЕФОН КОНТАКТА</t>
  </si>
  <si>
    <t>555-01-00</t>
  </si>
  <si>
    <t>555-01-01</t>
  </si>
  <si>
    <t>555-01-02</t>
  </si>
  <si>
    <t>555-01-03</t>
  </si>
  <si>
    <t>555-01-04</t>
  </si>
  <si>
    <t>555-01-05</t>
  </si>
  <si>
    <t>555-01-06</t>
  </si>
  <si>
    <t>НАЗВАНИЕ КНИГИ</t>
  </si>
  <si>
    <t>Муми-тролль и комета</t>
  </si>
  <si>
    <t>Паутина Шарлотты</t>
  </si>
  <si>
    <t>Мило и волшебная будка</t>
  </si>
  <si>
    <t>Мальчик со шпагой</t>
  </si>
  <si>
    <t>Приключения капитана Врунгеля</t>
  </si>
  <si>
    <t>Хроники Нарнии</t>
  </si>
  <si>
    <t>Необыкновенные приключения Карика и Вали</t>
  </si>
  <si>
    <t xml:space="preserve">РАЗРЕШЕННЫЙ СРОК (В ДНЯХ): </t>
  </si>
  <si>
    <t>ДАТА ВЫДАЧИ</t>
  </si>
  <si>
    <t>ДАТА ВОЗВРАТА</t>
  </si>
  <si>
    <t>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</si>
</sst>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Просрочено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 applyAlignment="1">
      <alignment horizontal="left" vertical="center" wrapText="1" indent="1"/>
    </xf>
    <xf numFmtId="1" fontId="0" fillId="0" borderId="0" xfId="10" applyFont="1">
      <alignment horizontal="center" vertical="center"/>
    </xf>
    <xf numFmtId="0" fontId="4" fillId="0" borderId="0" xfId="1" applyFill="1" applyBorder="1" applyAlignment="1">
      <alignment horizontal="left" vertical="center" indent="1"/>
    </xf>
    <xf numFmtId="165" fontId="20" fillId="0" borderId="0" xfId="11" applyNumberFormat="1" applyFo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  <cellStyle name="Дата" xfId="9" xr:uid="{00000000-0005-0000-0000-00001F000000}"/>
  </cellStyles>
  <dxfs count="15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  <protection locked="1" hidden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  <protection locked="1" hidden="0"/>
    </dxf>
    <dxf>
      <alignment horizontal="left" vertical="center" textRotation="0" wrapText="1" indent="1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  <numFmt numFmtId="165" formatCode="&quot;Просрочено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4"/>
      <tableStyleElement type="headerRow" dxfId="13"/>
      <tableStyleElement type="firstColumn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Значок книги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Круг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Страницы книги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Структура книги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Прямоугольник 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ниги" displayName="Книги" ref="A2:H9">
  <autoFilter ref="A2:H9" xr:uid="{00000000-0009-0000-0100-000001000000}"/>
  <tableColumns count="8">
    <tableColumn id="8" xr3:uid="{00000000-0010-0000-0000-000008000000}" name="Просрочено" totalsRowLabel="Итог" dataDxfId="9" totalsRowDxfId="8" dataCellStyle="Icon Set">
      <calculatedColumnFormula>IFERROR(((Книги[[#This Row],[ДАТА ВЫДАЧИ]]+РазрешенныйСрок)&lt;TODAY())*(LEN(Книги[[#This Row],[ДАТА ВОЗВРАТА]])=0)*(LEN(Книги[[#This Row],[ДАТА ВЫДАЧИ]])&gt;0),0)</calculatedColumnFormula>
    </tableColumn>
    <tableColumn id="1" xr3:uid="{00000000-0010-0000-0000-000001000000}" name="УЧАЩИЙСЯ"/>
    <tableColumn id="3" xr3:uid="{00000000-0010-0000-0000-000003000000}" name="АДРЕС ЭЛЕКТРОННОЙ ПОЧТЫ" dataDxfId="7" totalsRowDxfId="6"/>
    <tableColumn id="2" xr3:uid="{00000000-0010-0000-0000-000002000000}" name="ТЕЛЕФОН КОНТАКТА" totalsRowDxfId="5" dataCellStyle="Phone"/>
    <tableColumn id="4" xr3:uid="{00000000-0010-0000-0000-000004000000}" name="НАЗВАНИЕ КНИГИ"/>
    <tableColumn id="6" xr3:uid="{00000000-0010-0000-0000-000006000000}" name="ДАТА ВЫДАЧИ" dataDxfId="4" totalsRowDxfId="3" dataCellStyle="Дата"/>
    <tableColumn id="5" xr3:uid="{00000000-0010-0000-0000-000005000000}" name="ДАТА ВОЗВРАТА" dataDxfId="2" totalsRowDxfId="1" dataCellStyle="Дата"/>
    <tableColumn id="7" xr3:uid="{00000000-0010-0000-0000-000007000000}" name="ДНИ" totalsRowFunction="sum" totalsRowDxfId="0">
      <calculatedColumnFormula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omeone@exampl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hyperlink" Target="mailto:proverka@example.com" TargetMode="External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6" width="17.77734375" customWidth="1"/>
    <col min="7" max="7" width="18.55468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3" s="2" t="s">
        <v>3</v>
      </c>
      <c r="C3" s="8" t="s">
        <v>11</v>
      </c>
      <c r="D3" s="5" t="s">
        <v>13</v>
      </c>
      <c r="E3" s="4" t="s">
        <v>21</v>
      </c>
      <c r="F3" s="6">
        <f ca="1">DATE(YEAR(TODAY()),1,14)</f>
        <v>43114</v>
      </c>
      <c r="G3" s="6">
        <f ca="1">DATE(YEAR(TODAY()),1,21)</f>
        <v>43121</v>
      </c>
      <c r="H3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7</v>
      </c>
    </row>
    <row r="4" spans="1:8" ht="30" customHeight="1" x14ac:dyDescent="0.2">
      <c r="A4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4" s="2" t="s">
        <v>4</v>
      </c>
      <c r="C4" s="8" t="s">
        <v>11</v>
      </c>
      <c r="D4" s="5" t="s">
        <v>14</v>
      </c>
      <c r="E4" s="2" t="s">
        <v>22</v>
      </c>
      <c r="F4" s="6">
        <f ca="1">DATE(YEAR(TODAY()),2,15)</f>
        <v>43146</v>
      </c>
      <c r="G4" s="6">
        <f ca="1">DATE(YEAR(TODAY()),2,18)</f>
        <v>43149</v>
      </c>
      <c r="H4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3</v>
      </c>
    </row>
    <row r="5" spans="1:8" ht="30" customHeight="1" x14ac:dyDescent="0.2">
      <c r="A5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5" s="2" t="s">
        <v>5</v>
      </c>
      <c r="C5" s="8" t="s">
        <v>11</v>
      </c>
      <c r="D5" s="5" t="s">
        <v>15</v>
      </c>
      <c r="E5" s="2" t="s">
        <v>23</v>
      </c>
      <c r="F5" s="6">
        <f ca="1">DATE(YEAR(TODAY()),2,17)</f>
        <v>43148</v>
      </c>
      <c r="G5" s="6">
        <f ca="1">DATE(YEAR(TODAY()),2,22)</f>
        <v>43153</v>
      </c>
      <c r="H5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5</v>
      </c>
    </row>
    <row r="6" spans="1:8" ht="30" customHeight="1" x14ac:dyDescent="0.2">
      <c r="A6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6" s="2" t="s">
        <v>6</v>
      </c>
      <c r="C6" s="8" t="s">
        <v>11</v>
      </c>
      <c r="D6" s="5" t="s">
        <v>16</v>
      </c>
      <c r="E6" s="2" t="s">
        <v>24</v>
      </c>
      <c r="F6" s="6">
        <f ca="1">DATE(YEAR(TODAY()),2,17)</f>
        <v>43148</v>
      </c>
      <c r="G6" s="6">
        <f ca="1">DATE(YEAR(TODAY()),2,25)</f>
        <v>43156</v>
      </c>
      <c r="H6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8</v>
      </c>
    </row>
    <row r="7" spans="1:8" ht="30" customHeight="1" x14ac:dyDescent="0.2">
      <c r="A7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7" s="2" t="s">
        <v>7</v>
      </c>
      <c r="C7" s="8" t="s">
        <v>11</v>
      </c>
      <c r="D7" s="5" t="s">
        <v>17</v>
      </c>
      <c r="E7" s="2" t="s">
        <v>25</v>
      </c>
      <c r="F7" s="6">
        <f ca="1">DATE(YEAR(TODAY()),2,18)</f>
        <v>43149</v>
      </c>
      <c r="G7" s="6">
        <f ca="1">DATE(YEAR(TODAY()),2,28)</f>
        <v>43159</v>
      </c>
      <c r="H7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10</v>
      </c>
    </row>
    <row r="8" spans="1:8" ht="30" customHeight="1" x14ac:dyDescent="0.2">
      <c r="A8" s="9">
        <f ca="1">IFERROR(((Книги[[#This Row],[ДАТА ВЫДАЧИ]]+РазрешенныйСрок)&lt;TODAY())*(LEN(Книги[[#This Row],[ДАТА ВОЗВРАТА]])=0)*(LEN(Книги[[#This Row],[ДАТА ВЫДАЧИ]])&gt;0),0)</f>
        <v>1</v>
      </c>
      <c r="B8" s="2" t="s">
        <v>8</v>
      </c>
      <c r="C8" s="8" t="s">
        <v>11</v>
      </c>
      <c r="D8" s="5" t="s">
        <v>18</v>
      </c>
      <c r="E8" s="2" t="s">
        <v>26</v>
      </c>
      <c r="F8" s="6">
        <f ca="1">DATE(YEAR(TODAY()),1,23)</f>
        <v>43123</v>
      </c>
      <c r="G8" s="6"/>
      <c r="H8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162</v>
      </c>
    </row>
    <row r="9" spans="1:8" ht="30" customHeight="1" x14ac:dyDescent="0.2">
      <c r="A9" s="9">
        <f ca="1">IFERROR(((Книги[[#This Row],[ДАТА ВЫДАЧИ]]+РазрешенныйСрок)&lt;TODAY())*(LEN(Книги[[#This Row],[ДАТА ВОЗВРАТА]])=0)*(LEN(Книги[[#This Row],[ДАТА ВЫДАЧИ]])&gt;0),0)</f>
        <v>0</v>
      </c>
      <c r="B9" s="2" t="s">
        <v>9</v>
      </c>
      <c r="C9" s="8" t="s">
        <v>11</v>
      </c>
      <c r="D9" s="5" t="s">
        <v>19</v>
      </c>
      <c r="E9" s="2" t="s">
        <v>27</v>
      </c>
      <c r="F9" s="6">
        <f ca="1">TODAY()</f>
        <v>43285</v>
      </c>
      <c r="G9" s="6"/>
      <c r="H9" s="7">
        <f ca="1">IFERROR(IF(Книги[[#This Row],[ДАТА ВОЗВРАТА]]="",IF(Книги[[#This Row],[ДАТА ВЫДАЧИ]]&lt;&gt;"", TODAY()-Книги[[#This Row],[ДАТА ВЫДАЧИ]],""),Книги[[#This Row],[ДАТА ВОЗВРАТА]]-Книги[[#This Row],[ДАТА ВЫДАЧИ]]), "")</f>
        <v>0</v>
      </c>
    </row>
  </sheetData>
  <mergeCells count="2">
    <mergeCell ref="F1:G1"/>
    <mergeCell ref="B1:E1"/>
  </mergeCells>
  <conditionalFormatting sqref="B3:H9">
    <cfRule type="expression" dxfId="10" priority="2">
      <formula>$A3=1</formula>
    </cfRule>
  </conditionalFormatting>
  <dataValidations count="12">
    <dataValidation allowBlank="1" showInputMessage="1" showErrorMessage="1" prompt="Создайте журнал учета книг, выданных из библиотеки, на этом листе. В ячейке H1 укажите срок, на который разрешено брать книги (в днях)." sqref="A1" xr:uid="{00000000-0002-0000-0000-000000000000}"/>
    <dataValidation allowBlank="1" showInputMessage="1" showErrorMessage="1" prompt="В этой ячейке содержится название листа. Введите срок, на который разрешено брать книги (в днях), в ячейке справа." sqref="B1:E1" xr:uid="{00000000-0002-0000-0000-000001000000}"/>
    <dataValidation allowBlank="1" showInputMessage="1" showErrorMessage="1" prompt="Введите срок, на который разрешено брать книги (в днях), в ячейке справа." sqref="F1:G1" xr:uid="{00000000-0002-0000-0000-000002000000}"/>
    <dataValidation allowBlank="1" showInputMessage="1" showErrorMessage="1" prompt="Введите срок, на который разрешено брать книги (в днях), в этой ячейке." sqref="H1" xr:uid="{00000000-0002-0000-0000-000003000000}"/>
    <dataValidation allowBlank="1" showInputMessage="1" showErrorMessage="1" prompt="В столбце под этим заголовком автоматически обновляется значок «Просрочено»." sqref="A2" xr:uid="{00000000-0002-0000-0000-000004000000}"/>
    <dataValidation allowBlank="1" showInputMessage="1" showErrorMessage="1" prompt="Введите имя и фамилию учащегося в столбце под этим заголовком. Для поиска конкретных записей используйте фильтры в заголовках столбцов." sqref="B2" xr:uid="{00000000-0002-0000-0000-000005000000}"/>
    <dataValidation allowBlank="1" showInputMessage="1" showErrorMessage="1" prompt="В столбце под этим заголовком введите адрес электронной почты." sqref="C2" xr:uid="{00000000-0002-0000-0000-000006000000}"/>
    <dataValidation allowBlank="1" showInputMessage="1" showErrorMessage="1" prompt="В столбце под этим заголовком введите номер телефона." sqref="D2" xr:uid="{00000000-0002-0000-0000-000007000000}"/>
    <dataValidation allowBlank="1" showInputMessage="1" showErrorMessage="1" prompt="В столбце под этим заголовком введите название книги." sqref="E2" xr:uid="{00000000-0002-0000-0000-000008000000}"/>
    <dataValidation allowBlank="1" showInputMessage="1" showErrorMessage="1" prompt="В столбце под этим заголовком введите дату выдачи." sqref="F2" xr:uid="{00000000-0002-0000-0000-000009000000}"/>
    <dataValidation allowBlank="1" showInputMessage="1" showErrorMessage="1" prompt="В столбце под этим заголовком введите дату возврата." sqref="G2" xr:uid="{00000000-0002-0000-0000-00000A000000}"/>
    <dataValidation allowBlank="1" showInputMessage="1" showErrorMessage="1" prompt="В столбце под этим заголовком автоматически вычисляется число оставшихся дней или дней сверх разрешенного срока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3:C9" r:id="rId6" display="proverka@example.com" xr:uid="{CE9E395B-8D4C-4360-9BC6-9D1382D0B4DC}"/>
  </hyperlinks>
  <printOptions horizontalCentered="1"/>
  <pageMargins left="0.5" right="0.5" top="0.5" bottom="0.5" header="0.5" footer="0.5"/>
  <pageSetup paperSize="9" scale="80" fitToHeight="0" orientation="landscape" r:id="rId7"/>
  <headerFooter differentFirst="1">
    <oddFooter>Page &amp;P of &amp;N</oddFooter>
  </headerFooter>
  <ignoredErrors>
    <ignoredError sqref="F4:F5 G5 F8" formula="1"/>
    <ignoredError sqref="H8:H9 A8:A9" emptyCellReference="1"/>
  </ignoredErrors>
  <drawing r:id="rId8"/>
  <tableParts count="1"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Учет выдачи книг из библиотеки</vt:lpstr>
      <vt:lpstr>'Учет выдачи книг из библиотеки'!Print_Titles</vt:lpstr>
      <vt:lpstr>ЗаголовокСтолбца1</vt:lpstr>
      <vt:lpstr>ОбластьЗаголовкаСтроки1..H1</vt:lpstr>
      <vt:lpstr>РазрешенныйСрок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2018-07-04T09:57:31Z</dcterms:modified>
</cp:coreProperties>
</file>