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ECADB8BA-28B3-4E91-B314-E1A9A94699D4}" xr6:coauthVersionLast="32" xr6:coauthVersionMax="32" xr10:uidLastSave="{00000000-0000-0000-0000-000000000000}"/>
  <bookViews>
    <workbookView xWindow="0" yWindow="0" windowWidth="18960" windowHeight="12150" xr2:uid="{00000000-000D-0000-FFFF-FFFF00000000}"/>
  </bookViews>
  <sheets>
    <sheet name="Dados de Clientes em Potencial" sheetId="2" r:id="rId1"/>
    <sheet name="Vendas Previstas " sheetId="3" r:id="rId2"/>
    <sheet name="Previsão Ponderada Mensal" sheetId="4" r:id="rId3"/>
  </sheets>
  <definedNames>
    <definedName name="_xlnm._FilterDatabase" localSheetId="0">'Dados de Clientes em Potencial'!$I$5:$I$8</definedName>
    <definedName name="DataMonitor">'Dados de Clientes em Potencial'!$B$3</definedName>
    <definedName name="Linha_inicial">MIN(ROW(DadosClientesPotencial[]))+1</definedName>
    <definedName name="LinhaTítuloRegião1..N22">'Vendas Previstas '!$B$21</definedName>
    <definedName name="Nome_Empresa">'Dados de Clientes em Potencial'!$B$1</definedName>
    <definedName name="Título1">DadosClientesPotencial[[#Headers],[Nome do Cliente em Potencial]]</definedName>
    <definedName name="Título2">PrevisãoVendas[[#Headers],[Nome do cliente em potencial]]</definedName>
    <definedName name="_xlnm.Print_Titles" localSheetId="0">'Dados de Clientes em Potencial'!$5:$5</definedName>
    <definedName name="_xlnm.Print_Titles" localSheetId="1">'Vendas Previstas '!$5:$5</definedName>
    <definedName name="ÚltimaEntrada">MIN(ROW(DadosClientesPotencial[]))+ROWS(DadosClientesPotencial[])-1</definedName>
  </definedNames>
  <calcPr calcId="162913"/>
</workbook>
</file>

<file path=xl/calcChain.xml><?xml version="1.0" encoding="utf-8"?>
<calcChain xmlns="http://schemas.openxmlformats.org/spreadsheetml/2006/main">
  <c r="N7" i="3" l="1"/>
  <c r="N8" i="3"/>
  <c r="N9" i="3"/>
  <c r="N10" i="3"/>
  <c r="N11" i="3"/>
  <c r="N12" i="3"/>
  <c r="N13" i="3"/>
  <c r="N14" i="3"/>
  <c r="N15" i="3"/>
  <c r="N16" i="3"/>
  <c r="N17" i="3"/>
  <c r="N18" i="3"/>
  <c r="N19" i="3"/>
  <c r="N6" i="3"/>
  <c r="M7" i="3"/>
  <c r="M8" i="3"/>
  <c r="M9" i="3"/>
  <c r="M10" i="3"/>
  <c r="M11" i="3"/>
  <c r="M12" i="3"/>
  <c r="M13" i="3"/>
  <c r="M14" i="3"/>
  <c r="M15" i="3"/>
  <c r="M16" i="3"/>
  <c r="M17" i="3"/>
  <c r="M18" i="3"/>
  <c r="M19" i="3"/>
  <c r="M6" i="3"/>
  <c r="L7" i="3"/>
  <c r="L8" i="3"/>
  <c r="L9" i="3"/>
  <c r="L10" i="3"/>
  <c r="L11" i="3"/>
  <c r="L12" i="3"/>
  <c r="L13" i="3"/>
  <c r="L14" i="3"/>
  <c r="L15" i="3"/>
  <c r="L16" i="3"/>
  <c r="L17" i="3"/>
  <c r="L18" i="3"/>
  <c r="L19" i="3"/>
  <c r="L6" i="3"/>
  <c r="K7" i="3"/>
  <c r="K8" i="3"/>
  <c r="K9" i="3"/>
  <c r="K10" i="3"/>
  <c r="K11" i="3"/>
  <c r="K12" i="3"/>
  <c r="K13" i="3"/>
  <c r="K14" i="3"/>
  <c r="K15" i="3"/>
  <c r="K16" i="3"/>
  <c r="K17" i="3"/>
  <c r="K18" i="3"/>
  <c r="K19" i="3"/>
  <c r="K6" i="3"/>
  <c r="J7" i="3"/>
  <c r="J8" i="3"/>
  <c r="J9" i="3"/>
  <c r="J10" i="3"/>
  <c r="J11" i="3"/>
  <c r="J12" i="3"/>
  <c r="J13" i="3"/>
  <c r="J14" i="3"/>
  <c r="J15" i="3"/>
  <c r="J16" i="3"/>
  <c r="J17" i="3"/>
  <c r="J18" i="3"/>
  <c r="J19" i="3"/>
  <c r="J6" i="3"/>
  <c r="I7" i="3"/>
  <c r="I8" i="3"/>
  <c r="I9" i="3"/>
  <c r="I10" i="3"/>
  <c r="I11" i="3"/>
  <c r="I12" i="3"/>
  <c r="I13" i="3"/>
  <c r="I14" i="3"/>
  <c r="I15" i="3"/>
  <c r="I16" i="3"/>
  <c r="I17" i="3"/>
  <c r="I18" i="3"/>
  <c r="I19" i="3"/>
  <c r="I6" i="3"/>
  <c r="H7" i="3"/>
  <c r="H8" i="3"/>
  <c r="H9" i="3"/>
  <c r="H10" i="3"/>
  <c r="H11" i="3"/>
  <c r="H12" i="3"/>
  <c r="H13" i="3"/>
  <c r="H14" i="3"/>
  <c r="H15" i="3"/>
  <c r="H16" i="3"/>
  <c r="H17" i="3"/>
  <c r="H18" i="3"/>
  <c r="H19" i="3"/>
  <c r="H6" i="3"/>
  <c r="G7" i="3"/>
  <c r="G8" i="3"/>
  <c r="G9" i="3"/>
  <c r="G10" i="3"/>
  <c r="G11" i="3"/>
  <c r="G12" i="3"/>
  <c r="G13" i="3"/>
  <c r="G14" i="3"/>
  <c r="G15" i="3"/>
  <c r="G16" i="3"/>
  <c r="G17" i="3"/>
  <c r="G18" i="3"/>
  <c r="G19" i="3"/>
  <c r="G6" i="3"/>
  <c r="F7" i="3"/>
  <c r="F8" i="3"/>
  <c r="F9" i="3"/>
  <c r="F10" i="3"/>
  <c r="F11" i="3"/>
  <c r="F12" i="3"/>
  <c r="F13" i="3"/>
  <c r="F14" i="3"/>
  <c r="F15" i="3"/>
  <c r="F16" i="3"/>
  <c r="F17" i="3"/>
  <c r="F18" i="3"/>
  <c r="F19" i="3"/>
  <c r="F6" i="3"/>
  <c r="B4" i="2" l="1"/>
  <c r="J8" i="2" l="1"/>
  <c r="J7" i="2"/>
  <c r="J6" i="2"/>
  <c r="E6" i="3" l="1"/>
  <c r="E7" i="3"/>
  <c r="E8" i="3"/>
  <c r="E9" i="3"/>
  <c r="E10" i="3"/>
  <c r="E11" i="3"/>
  <c r="E12" i="3"/>
  <c r="E13" i="3"/>
  <c r="E14" i="3"/>
  <c r="E15" i="3"/>
  <c r="E16" i="3"/>
  <c r="E17" i="3"/>
  <c r="E18" i="3"/>
  <c r="E19" i="3"/>
  <c r="D6" i="3"/>
  <c r="D7" i="3"/>
  <c r="D8" i="3"/>
  <c r="D9" i="3"/>
  <c r="D10" i="3"/>
  <c r="D11" i="3"/>
  <c r="D12" i="3"/>
  <c r="D13" i="3"/>
  <c r="D14" i="3"/>
  <c r="D15" i="3"/>
  <c r="D16" i="3"/>
  <c r="D17" i="3"/>
  <c r="D18" i="3"/>
  <c r="D19" i="3"/>
  <c r="C6" i="3"/>
  <c r="C7" i="3"/>
  <c r="C8" i="3"/>
  <c r="C9" i="3"/>
  <c r="C10" i="3"/>
  <c r="C11" i="3"/>
  <c r="C12" i="3"/>
  <c r="C13" i="3"/>
  <c r="C14" i="3"/>
  <c r="C15" i="3"/>
  <c r="C16" i="3"/>
  <c r="C17" i="3"/>
  <c r="C18" i="3"/>
  <c r="C19" i="3"/>
  <c r="B6" i="3"/>
  <c r="B7" i="3"/>
  <c r="B8" i="3"/>
  <c r="B9" i="3"/>
  <c r="B10" i="3"/>
  <c r="B11" i="3"/>
  <c r="B12" i="3"/>
  <c r="B13" i="3"/>
  <c r="B14" i="3"/>
  <c r="B15" i="3"/>
  <c r="B16" i="3"/>
  <c r="B17" i="3"/>
  <c r="B18" i="3"/>
  <c r="B19" i="3"/>
  <c r="B1" i="4" l="1"/>
  <c r="B4" i="3"/>
  <c r="B1" i="3"/>
  <c r="B3" i="2" l="1"/>
  <c r="B3" i="3" s="1"/>
  <c r="G9" i="2"/>
  <c r="G20" i="3" l="1"/>
  <c r="F20" i="3"/>
  <c r="J20" i="3"/>
  <c r="K20" i="3"/>
  <c r="I20" i="3"/>
  <c r="L20" i="3"/>
  <c r="M20" i="3"/>
  <c r="H20" i="3"/>
  <c r="D20" i="3"/>
  <c r="E20" i="3"/>
  <c r="C20" i="3"/>
  <c r="C21" i="3" s="1"/>
  <c r="J9" i="2"/>
  <c r="D21" i="3" l="1"/>
  <c r="E21" i="3" s="1"/>
  <c r="F21" i="3" s="1"/>
  <c r="G21" i="3" s="1"/>
  <c r="H21" i="3" s="1"/>
  <c r="I21" i="3" s="1"/>
  <c r="J21" i="3" s="1"/>
  <c r="K21" i="3" s="1"/>
  <c r="L21" i="3" s="1"/>
  <c r="M21" i="3" s="1"/>
  <c r="N20" i="3"/>
  <c r="N21" i="3" l="1"/>
</calcChain>
</file>

<file path=xl/sharedStrings.xml><?xml version="1.0" encoding="utf-8"?>
<sst xmlns="http://schemas.openxmlformats.org/spreadsheetml/2006/main" count="41" uniqueCount="38">
  <si>
    <t>Nome da empresa</t>
  </si>
  <si>
    <t>Gerenciador Detalhado de Clientes em Potencial</t>
  </si>
  <si>
    <t>Nome do Cliente em Potencial</t>
  </si>
  <si>
    <t>A. Datum Corporation</t>
  </si>
  <si>
    <t>Adventure Works</t>
  </si>
  <si>
    <t>Alpine Ski House</t>
  </si>
  <si>
    <t>Total</t>
  </si>
  <si>
    <t>Contato do Cliente em Potencial</t>
  </si>
  <si>
    <t>Fonte do  
Cliente em Potencial</t>
  </si>
  <si>
    <t>Região do  
Cliente em Potencial</t>
  </si>
  <si>
    <t>Tipo do  
Cliente em Potencial</t>
  </si>
  <si>
    <t>Estratégico</t>
  </si>
  <si>
    <t>Tático</t>
  </si>
  <si>
    <t>Possível Oportunidade</t>
  </si>
  <si>
    <t>Oportunidade 
 de Venda</t>
  </si>
  <si>
    <t>Fim  
da Previsão</t>
  </si>
  <si>
    <t>Janeiro</t>
  </si>
  <si>
    <t>Fevereiro</t>
  </si>
  <si>
    <t>Março</t>
  </si>
  <si>
    <t>INFORMAÇÕES CONFIDENCIAIS</t>
  </si>
  <si>
    <t>Vendas Previstas</t>
  </si>
  <si>
    <t>Nome do cliente em potencial</t>
  </si>
  <si>
    <t>Total Acumulado</t>
  </si>
  <si>
    <t>Previsão para  
janeiro</t>
  </si>
  <si>
    <t>Previsão para  
fevereiro</t>
  </si>
  <si>
    <t>Previsão para  
março</t>
  </si>
  <si>
    <t>Previsão para  
abril</t>
  </si>
  <si>
    <t>Previsão para  
maio</t>
  </si>
  <si>
    <t>Previsão para  
junho</t>
  </si>
  <si>
    <t>Previsão para julho</t>
  </si>
  <si>
    <t>Previsão para  
agosto</t>
  </si>
  <si>
    <t>Previsão para  
setembro</t>
  </si>
  <si>
    <t>Setembro para  
outubro</t>
  </si>
  <si>
    <t>Previsão para  
novembro</t>
  </si>
  <si>
    <t>Previsão para  
dezembro</t>
  </si>
  <si>
    <t>Previsão Ponderada Mensal</t>
  </si>
  <si>
    <t xml:space="preserve"> </t>
  </si>
  <si>
    <t>Previsão  Ponderada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</si>
</sst>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R$&quot;\ #,##0.00"/>
    <numFmt numFmtId="165" formatCode="&quot;R$&quot;\ #,##0"/>
  </numFmts>
  <fonts count="7" x14ac:knownFonts="1">
    <font>
      <sz val="11"/>
      <color theme="1" tint="0.14996795556505021"/>
      <name val="Calibri"/>
      <family val="2"/>
      <scheme val="minor"/>
    </font>
    <font>
      <sz val="18"/>
      <color theme="3"/>
      <name val="Cambria"/>
      <family val="1"/>
      <scheme val="major"/>
    </font>
    <font>
      <b/>
      <sz val="11"/>
      <color theme="1" tint="0.24994659260841701"/>
      <name val="Cambria"/>
      <family val="1"/>
      <scheme val="major"/>
    </font>
    <font>
      <b/>
      <sz val="14"/>
      <color theme="1" tint="0.14996795556505021"/>
      <name val="Calibri"/>
      <family val="2"/>
      <scheme val="minor"/>
    </font>
    <font>
      <sz val="11"/>
      <color theme="1" tint="0.14996795556505021"/>
      <name val="Calibri"/>
      <family val="2"/>
      <scheme val="minor"/>
    </font>
    <font>
      <sz val="26"/>
      <color theme="1" tint="0.14996795556505021"/>
      <name val="Cambria"/>
      <family val="2"/>
      <scheme val="major"/>
    </font>
    <font>
      <sz val="11"/>
      <name val="Calibri"/>
      <family val="2"/>
      <scheme val="minor"/>
    </font>
  </fonts>
  <fills count="4">
    <fill>
      <patternFill patternType="none"/>
    </fill>
    <fill>
      <patternFill patternType="gray125"/>
    </fill>
    <fill>
      <patternFill patternType="solid">
        <fgColor theme="4" tint="0.39994506668294322"/>
        <bgColor indexed="64"/>
      </patternFill>
    </fill>
    <fill>
      <patternFill patternType="solid">
        <fgColor theme="0" tint="-0.14996795556505021"/>
        <bgColor indexed="64"/>
      </patternFill>
    </fill>
  </fills>
  <borders count="6">
    <border>
      <left/>
      <right/>
      <top/>
      <bottom/>
      <diagonal/>
    </border>
    <border>
      <left/>
      <right/>
      <top/>
      <bottom style="thick">
        <color theme="4" tint="-0.499984740745262"/>
      </bottom>
      <diagonal/>
    </border>
    <border>
      <left/>
      <right style="thin">
        <color theme="4" tint="-0.499984740745262"/>
      </right>
      <top/>
      <bottom/>
      <diagonal/>
    </border>
    <border>
      <left/>
      <right/>
      <top/>
      <bottom style="medium">
        <color theme="4" tint="-0.24994659260841701"/>
      </bottom>
      <diagonal/>
    </border>
    <border>
      <left/>
      <right/>
      <top style="thick">
        <color theme="4" tint="-0.499984740745262"/>
      </top>
      <bottom style="thick">
        <color theme="4" tint="-0.499984740745262"/>
      </bottom>
      <diagonal/>
    </border>
    <border>
      <left/>
      <right style="thin">
        <color theme="4" tint="-0.499984740745262"/>
      </right>
      <top style="thick">
        <color theme="4" tint="-0.499984740745262"/>
      </top>
      <bottom style="thick">
        <color theme="4" tint="-0.499984740745262"/>
      </bottom>
      <diagonal/>
    </border>
  </borders>
  <cellStyleXfs count="13">
    <xf numFmtId="0" fontId="0" fillId="0" borderId="0">
      <alignment horizontal="left" vertical="center" wrapText="1"/>
    </xf>
    <xf numFmtId="0" fontId="1" fillId="2" borderId="3" applyProtection="0">
      <alignment horizontal="left" vertical="center"/>
    </xf>
    <xf numFmtId="14" fontId="2" fillId="0" borderId="0" applyProtection="0">
      <alignment horizontal="left" vertical="center"/>
    </xf>
    <xf numFmtId="0" fontId="3" fillId="0" borderId="0" applyFill="0" applyProtection="0">
      <alignment horizontal="right" vertical="center"/>
    </xf>
    <xf numFmtId="0" fontId="4" fillId="0" borderId="0" applyNumberFormat="0" applyFill="0" applyBorder="0" applyProtection="0">
      <alignment horizontal="right" vertical="center" wrapText="1"/>
    </xf>
    <xf numFmtId="165" fontId="6" fillId="0" borderId="0" applyFill="0" applyBorder="0" applyProtection="0">
      <alignment horizontal="right" vertical="center"/>
    </xf>
    <xf numFmtId="164" fontId="4" fillId="0" borderId="0" applyFill="0" applyBorder="0" applyProtection="0">
      <alignment horizontal="right" vertical="center"/>
    </xf>
    <xf numFmtId="9" fontId="4" fillId="0" borderId="0" applyFont="0" applyFill="0" applyBorder="0" applyProtection="0">
      <alignment horizontal="right" vertical="center"/>
    </xf>
    <xf numFmtId="0" fontId="4" fillId="0" borderId="2" applyNumberFormat="0" applyFont="0" applyFill="0" applyAlignment="0" applyProtection="0">
      <alignment horizontal="right" vertical="center" wrapText="1"/>
    </xf>
    <xf numFmtId="0" fontId="5" fillId="0" borderId="1" applyNumberFormat="0" applyFill="0" applyProtection="0">
      <alignment horizontal="left" vertical="center"/>
    </xf>
    <xf numFmtId="0" fontId="4" fillId="3" borderId="4" applyNumberFormat="0" applyAlignment="0" applyProtection="0"/>
    <xf numFmtId="0" fontId="4" fillId="0" borderId="0" applyNumberFormat="0" applyFont="0" applyFill="0" applyBorder="0">
      <alignment horizontal="left" vertical="center" indent="3"/>
    </xf>
    <xf numFmtId="0" fontId="6" fillId="3" borderId="5" applyNumberFormat="0" applyFont="0" applyFill="0" applyAlignment="0">
      <alignment horizontal="right" vertical="center"/>
    </xf>
  </cellStyleXfs>
  <cellXfs count="22">
    <xf numFmtId="0" fontId="0" fillId="0" borderId="0" xfId="0">
      <alignment horizontal="left" vertical="center" wrapText="1"/>
    </xf>
    <xf numFmtId="0" fontId="1" fillId="2" borderId="3" xfId="1">
      <alignment horizontal="left" vertical="center"/>
    </xf>
    <xf numFmtId="14" fontId="2" fillId="0" borderId="0" xfId="2">
      <alignment horizontal="left" vertical="center"/>
    </xf>
    <xf numFmtId="0" fontId="0" fillId="0" borderId="0" xfId="0" applyFont="1" applyFill="1" applyBorder="1">
      <alignment horizontal="left" vertical="center" wrapText="1"/>
    </xf>
    <xf numFmtId="0" fontId="5" fillId="0" borderId="1" xfId="9">
      <alignment horizontal="left" vertical="center"/>
    </xf>
    <xf numFmtId="0" fontId="0" fillId="0" borderId="2" xfId="8" applyFont="1" applyFill="1" applyAlignment="1">
      <alignment horizontal="left" vertical="center" wrapText="1"/>
    </xf>
    <xf numFmtId="164" fontId="4" fillId="0" borderId="0" xfId="6" applyFill="1" applyBorder="1">
      <alignment horizontal="right" vertical="center"/>
    </xf>
    <xf numFmtId="0" fontId="0" fillId="0" borderId="0" xfId="11" applyFont="1" applyFill="1" applyBorder="1">
      <alignment horizontal="left" vertical="center" indent="3"/>
    </xf>
    <xf numFmtId="9" fontId="0" fillId="0" borderId="0" xfId="7" applyFont="1" applyFill="1" applyBorder="1">
      <alignment horizontal="right" vertical="center"/>
    </xf>
    <xf numFmtId="0" fontId="4" fillId="0" borderId="0" xfId="4">
      <alignment horizontal="right" vertical="center" wrapText="1"/>
    </xf>
    <xf numFmtId="0" fontId="3" fillId="0" borderId="0" xfId="3">
      <alignment horizontal="right" vertical="center"/>
    </xf>
    <xf numFmtId="165" fontId="6" fillId="0" borderId="0" xfId="5" applyFill="1" applyBorder="1">
      <alignment horizontal="right" vertical="center"/>
    </xf>
    <xf numFmtId="165" fontId="6" fillId="3" borderId="4" xfId="5" applyFill="1" applyBorder="1">
      <alignment horizontal="right" vertical="center"/>
    </xf>
    <xf numFmtId="0" fontId="4" fillId="3" borderId="5" xfId="12" applyFont="1" applyAlignment="1">
      <alignment horizontal="left" vertical="center" wrapText="1"/>
    </xf>
    <xf numFmtId="165" fontId="6" fillId="3" borderId="5" xfId="5" applyFill="1" applyBorder="1">
      <alignment horizontal="right" vertical="center"/>
    </xf>
    <xf numFmtId="0" fontId="0" fillId="0" borderId="0" xfId="4" applyFont="1">
      <alignment horizontal="right" vertical="center" wrapText="1"/>
    </xf>
    <xf numFmtId="164" fontId="0" fillId="0" borderId="0" xfId="0" applyNumberFormat="1" applyFont="1" applyFill="1" applyBorder="1" applyAlignment="1">
      <alignment horizontal="right" vertical="center"/>
    </xf>
    <xf numFmtId="165" fontId="6" fillId="0" borderId="2" xfId="8" applyNumberFormat="1" applyFont="1" applyFill="1" applyAlignment="1">
      <alignment horizontal="right" vertical="center"/>
    </xf>
    <xf numFmtId="165" fontId="6" fillId="0" borderId="0" xfId="0" applyNumberFormat="1" applyFont="1" applyFill="1" applyBorder="1" applyAlignment="1">
      <alignment horizontal="right" vertical="center"/>
    </xf>
    <xf numFmtId="165" fontId="6" fillId="0" borderId="2" xfId="0" applyNumberFormat="1" applyFont="1" applyFill="1" applyBorder="1" applyAlignment="1">
      <alignment horizontal="right" vertical="center"/>
    </xf>
    <xf numFmtId="0" fontId="3" fillId="0" borderId="0" xfId="3">
      <alignment horizontal="right" vertical="center"/>
    </xf>
    <xf numFmtId="0" fontId="3" fillId="0" borderId="0" xfId="3" applyAlignment="1">
      <alignment horizontal="right" vertical="center" wrapText="1"/>
    </xf>
  </cellXfs>
  <cellStyles count="13">
    <cellStyle name="Borda direita" xfId="8" xr:uid="{00000000-0005-0000-0000-00000A000000}"/>
    <cellStyle name="Borda direita e inferior" xfId="12" xr:uid="{00000000-0005-0000-0000-000009000000}"/>
    <cellStyle name="Fechamento de Previsão" xfId="11" xr:uid="{00000000-0005-0000-0000-000002000000}"/>
    <cellStyle name="Moeda" xfId="5" builtinId="4" customBuiltin="1"/>
    <cellStyle name="Moeda [0]" xfId="6" builtinId="7" customBuiltin="1"/>
    <cellStyle name="Normal" xfId="0" builtinId="0" customBuiltin="1"/>
    <cellStyle name="Porcentagem" xfId="7" builtinId="5" customBuiltin="1"/>
    <cellStyle name="Título" xfId="9" builtinId="15" customBuiltin="1"/>
    <cellStyle name="Título 1" xfId="1" builtinId="16" customBuiltin="1"/>
    <cellStyle name="Título 2" xfId="2" builtinId="17" customBuiltin="1"/>
    <cellStyle name="Título 3" xfId="3" builtinId="18" customBuiltin="1"/>
    <cellStyle name="Título 4" xfId="4" builtinId="19" customBuiltin="1"/>
    <cellStyle name="Total" xfId="10" builtinId="25" customBuiltin="1"/>
  </cellStyles>
  <dxfs count="59">
    <dxf>
      <font>
        <b val="0"/>
        <i val="0"/>
        <strike val="0"/>
        <condense val="0"/>
        <extend val="0"/>
        <outline val="0"/>
        <shadow val="0"/>
        <u val="none"/>
        <vertAlign val="baseline"/>
        <sz val="11"/>
        <color auto="1"/>
        <name val="Calibri"/>
        <family val="2"/>
        <scheme val="minor"/>
      </font>
      <numFmt numFmtId="165" formatCode="&quot;R$&quot;\ #,##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5" formatCode="&quot;R$&quot;\ #,##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5" formatCode="&quot;R$&quot;\ #,##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5" formatCode="&quot;R$&quot;\ #,##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5" formatCode="&quot;R$&quot;\ #,##0"/>
      <fill>
        <patternFill patternType="none">
          <fgColor indexed="64"/>
          <bgColor indexed="65"/>
        </patternFill>
      </fill>
      <alignment horizontal="right" vertical="center" textRotation="0" wrapText="0" indent="0" justifyLastLine="0" shrinkToFit="0" readingOrder="0"/>
      <border diagonalUp="0" diagonalDown="0" outline="0">
        <left/>
        <right style="thin">
          <color theme="4" tint="-0.499984740745262"/>
        </right>
        <top/>
        <bottom/>
      </border>
    </dxf>
    <dxf>
      <font>
        <b val="0"/>
        <i val="0"/>
        <strike val="0"/>
        <condense val="0"/>
        <extend val="0"/>
        <outline val="0"/>
        <shadow val="0"/>
        <u val="none"/>
        <vertAlign val="baseline"/>
        <sz val="11"/>
        <color auto="1"/>
        <name val="Calibri"/>
        <family val="2"/>
        <scheme val="minor"/>
      </font>
      <numFmt numFmtId="165" formatCode="&quot;R$&quot;\ #,##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5" formatCode="&quot;R$&quot;\ #,##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5" formatCode="&quot;R$&quot;\ #,##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5" formatCode="&quot;R$&quot;\ #,##0"/>
      <fill>
        <patternFill patternType="none">
          <fgColor indexed="64"/>
          <bgColor indexed="65"/>
        </patternFill>
      </fill>
      <alignment horizontal="right" vertical="center" textRotation="0" wrapText="0" indent="0" justifyLastLine="0" shrinkToFit="0" readingOrder="0"/>
      <border diagonalUp="0" diagonalDown="0" outline="0">
        <left/>
        <right style="thin">
          <color theme="4" tint="-0.499984740745262"/>
        </right>
        <top/>
        <bottom/>
      </border>
    </dxf>
    <dxf>
      <font>
        <b val="0"/>
        <i val="0"/>
        <strike val="0"/>
        <condense val="0"/>
        <extend val="0"/>
        <outline val="0"/>
        <shadow val="0"/>
        <u val="none"/>
        <vertAlign val="baseline"/>
        <sz val="11"/>
        <color auto="1"/>
        <name val="Calibri"/>
        <family val="2"/>
        <scheme val="minor"/>
      </font>
      <numFmt numFmtId="165" formatCode="&quot;R$&quot;\ #,##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5" formatCode="&quot;R$&quot;\ #,##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5" formatCode="&quot;R$&quot;\ #,##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5" formatCode="&quot;R$&quot;\ #,##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5" formatCode="&quot;R$&quot;\ #,##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numFmt numFmtId="164" formatCode="&quot;R$&quot;\ #,##0.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numFmt numFmtId="164" formatCode="&quot;R$&quot;\ #,##0.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border>
        <right style="thin">
          <color theme="4" tint="-0.499984740745262"/>
        </right>
        <vertical/>
      </border>
    </dxf>
    <dxf>
      <font>
        <color theme="3"/>
      </font>
      <fill>
        <patternFill patternType="solid">
          <fgColor theme="4" tint="0.79998168889431442"/>
          <bgColor theme="4" tint="0.79998168889431442"/>
        </patternFill>
      </fill>
    </dxf>
    <dxf>
      <font>
        <color theme="3"/>
      </font>
      <fill>
        <patternFill patternType="solid">
          <fgColor theme="4" tint="0.79998168889431442"/>
          <bgColor theme="4" tint="0.79998168889431442"/>
        </patternFill>
      </fill>
    </dxf>
    <dxf>
      <font>
        <color theme="3"/>
      </font>
    </dxf>
    <dxf>
      <font>
        <color theme="3"/>
      </font>
      <border>
        <right style="thin">
          <color theme="4" tint="-0.499984740745262"/>
        </right>
        <vertical/>
      </border>
    </dxf>
    <dxf>
      <font>
        <b val="0"/>
        <i val="0"/>
        <color theme="1" tint="0.14996795556505021"/>
      </font>
      <fill>
        <patternFill>
          <bgColor theme="0" tint="-0.14996795556505021"/>
        </patternFill>
      </fill>
      <border>
        <top style="medium">
          <color theme="4" tint="-0.24994659260841701"/>
        </top>
        <bottom style="thick">
          <color theme="4" tint="-0.499984740745262"/>
        </bottom>
      </border>
    </dxf>
    <dxf>
      <font>
        <b val="0"/>
        <i val="0"/>
        <color theme="3"/>
      </font>
      <fill>
        <patternFill patternType="solid">
          <fgColor theme="4"/>
          <bgColor theme="4" tint="0.39994506668294322"/>
        </patternFill>
      </fill>
      <border diagonalUp="0" diagonalDown="0">
        <left/>
        <right/>
        <top style="thick">
          <color theme="4" tint="-0.499984740745262"/>
        </top>
        <bottom style="thin">
          <color theme="4" tint="-0.24994659260841701"/>
        </bottom>
        <vertical/>
        <horizontal/>
      </border>
    </dxf>
    <dxf>
      <font>
        <color theme="3"/>
      </font>
      <fill>
        <patternFill>
          <bgColor theme="0" tint="-4.9989318521683403E-2"/>
        </patternFill>
      </fill>
      <border>
        <left/>
        <right/>
        <top style="thin">
          <color theme="4" tint="-0.24994659260841701"/>
        </top>
        <bottom style="thin">
          <color theme="4" tint="-0.24994659260841701"/>
        </bottom>
        <horizontal style="thin">
          <color theme="4" tint="-0.24994659260841701"/>
        </horizontal>
      </border>
    </dxf>
    <dxf>
      <font>
        <color theme="3"/>
      </font>
      <fill>
        <patternFill patternType="solid">
          <fgColor theme="4" tint="0.79998168889431442"/>
          <bgColor theme="4" tint="0.79998168889431442"/>
        </patternFill>
      </fill>
    </dxf>
    <dxf>
      <font>
        <color theme="3"/>
      </font>
      <fill>
        <patternFill patternType="solid">
          <fgColor theme="4" tint="0.79998168889431442"/>
          <bgColor theme="4" tint="0.79998168889431442"/>
        </patternFill>
      </fill>
    </dxf>
    <dxf>
      <font>
        <color theme="3"/>
      </font>
    </dxf>
    <dxf>
      <font>
        <color theme="3"/>
      </font>
    </dxf>
    <dxf>
      <font>
        <b/>
        <i val="0"/>
        <color theme="3"/>
      </font>
      <fill>
        <patternFill>
          <bgColor theme="0" tint="-0.14996795556505021"/>
        </patternFill>
      </fill>
      <border>
        <top style="double">
          <color theme="4" tint="-0.499984740745262"/>
        </top>
        <bottom style="thick">
          <color theme="4" tint="-0.499984740745262"/>
        </bottom>
      </border>
    </dxf>
    <dxf>
      <font>
        <b/>
        <i val="0"/>
        <color theme="3"/>
      </font>
      <fill>
        <patternFill patternType="solid">
          <fgColor theme="4"/>
          <bgColor theme="4"/>
        </patternFill>
      </fill>
      <border diagonalUp="0" diagonalDown="0">
        <left/>
        <right/>
        <top/>
        <bottom/>
        <vertical/>
        <horizontal/>
      </border>
    </dxf>
    <dxf>
      <font>
        <color theme="3"/>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Gerenciador Detalhado de Clientes em Potencial" defaultPivotStyle="PivotStyleLight16">
    <tableStyle name="Gerenciador Detalhado de Clientes em Potencial" pivot="0" count="7" xr9:uid="{00000000-0011-0000-FFFF-FFFF00000000}">
      <tableStyleElement type="wholeTable" dxfId="58"/>
      <tableStyleElement type="headerRow" dxfId="57"/>
      <tableStyleElement type="totalRow" dxfId="56"/>
      <tableStyleElement type="firstColumn" dxfId="55"/>
      <tableStyleElement type="lastColumn" dxfId="54"/>
      <tableStyleElement type="firstRowStripe" dxfId="53"/>
      <tableStyleElement type="firstColumnStripe" dxfId="52"/>
    </tableStyle>
    <tableStyle name="Vendas Previstas" pivot="0" count="8" xr9:uid="{00000000-0011-0000-FFFF-FFFF01000000}">
      <tableStyleElement type="wholeTable" dxfId="51"/>
      <tableStyleElement type="headerRow" dxfId="50"/>
      <tableStyleElement type="totalRow" dxfId="49"/>
      <tableStyleElement type="firstColumn" dxfId="48"/>
      <tableStyleElement type="lastColumn" dxfId="47"/>
      <tableStyleElement type="firstRowStripe" dxfId="46"/>
      <tableStyleElement type="firstColumnStripe" dxfId="45"/>
      <tableStyleElement type="firstHeaderCell" dxfId="4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Mensal</c:v>
          </c:tx>
          <c:spPr>
            <a:ln w="38100"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'Vendas Previstas '!$C$20:$N$20</c:f>
              <c:numCache>
                <c:formatCode>"R$"\ #,##0</c:formatCode>
                <c:ptCount val="12"/>
                <c:pt idx="0">
                  <c:v>270000</c:v>
                </c:pt>
                <c:pt idx="1">
                  <c:v>20000</c:v>
                </c:pt>
                <c:pt idx="2">
                  <c:v>20000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E82-4B8C-8617-F5FD126A3E6C}"/>
            </c:ext>
          </c:extLst>
        </c:ser>
        <c:ser>
          <c:idx val="1"/>
          <c:order val="1"/>
          <c:tx>
            <c:v>Acumulado</c:v>
          </c:tx>
          <c:spPr>
            <a:ln w="38100" cap="rnd">
              <a:solidFill>
                <a:schemeClr val="accent4"/>
              </a:solidFill>
              <a:round/>
            </a:ln>
            <a:effectLst/>
          </c:spPr>
          <c:marker>
            <c:symbol val="none"/>
          </c:marke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'Vendas Previstas '!$C$21:$N$21</c:f>
              <c:numCache>
                <c:formatCode>"R$"\ #,##0</c:formatCode>
                <c:ptCount val="12"/>
                <c:pt idx="0">
                  <c:v>270000</c:v>
                </c:pt>
                <c:pt idx="1">
                  <c:v>290000</c:v>
                </c:pt>
                <c:pt idx="2">
                  <c:v>310000</c:v>
                </c:pt>
                <c:pt idx="3">
                  <c:v>310000</c:v>
                </c:pt>
                <c:pt idx="4">
                  <c:v>310000</c:v>
                </c:pt>
                <c:pt idx="5">
                  <c:v>310000</c:v>
                </c:pt>
                <c:pt idx="6">
                  <c:v>310000</c:v>
                </c:pt>
                <c:pt idx="7">
                  <c:v>310000</c:v>
                </c:pt>
                <c:pt idx="8">
                  <c:v>310000</c:v>
                </c:pt>
                <c:pt idx="9">
                  <c:v>310000</c:v>
                </c:pt>
                <c:pt idx="10">
                  <c:v>310000</c:v>
                </c:pt>
                <c:pt idx="11">
                  <c:v>310000</c:v>
                </c:pt>
              </c:numCache>
            </c:numRef>
          </c:val>
          <c:smooth val="0"/>
          <c:extLst>
            <c:ext xmlns:c16="http://schemas.microsoft.com/office/drawing/2014/chart" uri="{C3380CC4-5D6E-409C-BE32-E72D297353CC}">
              <c16:uniqueId val="{00000001-7E82-4B8C-8617-F5FD126A3E6C}"/>
            </c:ext>
          </c:extLst>
        </c:ser>
        <c:dLbls>
          <c:dLblPos val="ctr"/>
          <c:showLegendKey val="0"/>
          <c:showVal val="1"/>
          <c:showCatName val="0"/>
          <c:showSerName val="0"/>
          <c:showPercent val="0"/>
          <c:showBubbleSize val="0"/>
        </c:dLbls>
        <c:smooth val="0"/>
        <c:axId val="116616584"/>
        <c:axId val="116616968"/>
      </c:lineChart>
      <c:catAx>
        <c:axId val="116616584"/>
        <c:scaling>
          <c:orientation val="minMax"/>
        </c:scaling>
        <c:delete val="0"/>
        <c:axPos val="b"/>
        <c:title>
          <c:tx>
            <c:rich>
              <a:bodyPr rot="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en-US"/>
                  <a:t>Mês</a:t>
                </a:r>
              </a:p>
            </c:rich>
          </c:tx>
          <c:overlay val="0"/>
          <c:spPr>
            <a:noFill/>
            <a:ln>
              <a:noFill/>
            </a:ln>
            <a:effectLst/>
          </c:spPr>
          <c:txPr>
            <a:bodyPr rot="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mn-lt"/>
                <a:ea typeface="+mn-ea"/>
                <a:cs typeface="+mn-cs"/>
              </a:defRPr>
            </a:pPr>
            <a:endParaRPr lang="pt-BR"/>
          </a:p>
        </c:txPr>
        <c:crossAx val="116616968"/>
        <c:crosses val="autoZero"/>
        <c:auto val="1"/>
        <c:lblAlgn val="ctr"/>
        <c:lblOffset val="100"/>
        <c:noMultiLvlLbl val="0"/>
      </c:catAx>
      <c:valAx>
        <c:axId val="11661696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en-US"/>
                  <a:t>Previsão de receita</a:t>
                </a:r>
              </a:p>
            </c:rich>
          </c:tx>
          <c:overlay val="0"/>
          <c:spPr>
            <a:noFill/>
            <a:ln>
              <a:noFill/>
            </a:ln>
            <a:effectLst/>
          </c:spPr>
          <c:txPr>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pt-BR"/>
            </a:p>
          </c:txPr>
        </c:title>
        <c:numFmt formatCode="&quot;R$&quot;\ #,##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crossAx val="116616584"/>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pt-B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pt-BR"/>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238125</xdr:colOff>
      <xdr:row>2</xdr:row>
      <xdr:rowOff>76200</xdr:rowOff>
    </xdr:from>
    <xdr:to>
      <xdr:col>1</xdr:col>
      <xdr:colOff>11296650</xdr:colOff>
      <xdr:row>38</xdr:row>
      <xdr:rowOff>28575</xdr:rowOff>
    </xdr:to>
    <xdr:graphicFrame macro="">
      <xdr:nvGraphicFramePr>
        <xdr:cNvPr id="2" name="Previsão Ponderada Mensal" descr="Gráfico de linhas exibindo a previsão de receita mensal e acumulada">
          <a:extLst>
            <a:ext uri="{FF2B5EF4-FFF2-40B4-BE49-F238E27FC236}">
              <a16:creationId xmlns:a16="http://schemas.microsoft.com/office/drawing/2014/main" id="{80BFB67B-E508-4D47-97F7-4D187001B4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dosClientesPotencial" displayName="DadosClientesPotencial" ref="B5:J9" totalsRowCount="1">
  <autoFilter ref="B5:J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Nome do Cliente em Potencial" totalsRowLabel="Total" dataDxfId="43" totalsRowDxfId="42"/>
    <tableColumn id="2" xr3:uid="{00000000-0010-0000-0000-000002000000}" name="Contato do Cliente em Potencial" dataDxfId="41" totalsRowDxfId="40"/>
    <tableColumn id="3" xr3:uid="{00000000-0010-0000-0000-000003000000}" name="Fonte do  _x000a_Cliente em Potencial" dataDxfId="39" totalsRowDxfId="38"/>
    <tableColumn id="4" xr3:uid="{00000000-0010-0000-0000-000004000000}" name="Região do  _x000a_Cliente em Potencial" dataDxfId="37" totalsRowDxfId="36"/>
    <tableColumn id="5" xr3:uid="{00000000-0010-0000-0000-000005000000}" name="Tipo do  _x000a_Cliente em Potencial" dataDxfId="35" totalsRowDxfId="34"/>
    <tableColumn id="6" xr3:uid="{00000000-0010-0000-0000-000006000000}" name="Possível Oportunidade" totalsRowFunction="sum" dataDxfId="33" totalsRowDxfId="32" dataCellStyle="Moeda [0]"/>
    <tableColumn id="7" xr3:uid="{00000000-0010-0000-0000-000007000000}" name="Oportunidade _x000a_ de Venda" dataDxfId="31" totalsRowDxfId="30"/>
    <tableColumn id="8" xr3:uid="{00000000-0010-0000-0000-000008000000}" name="Fim  _x000a_da Previsão" dataDxfId="29" totalsRowDxfId="28"/>
    <tableColumn id="9" xr3:uid="{00000000-0010-0000-0000-000009000000}" name="Previsão  Ponderada" totalsRowFunction="sum" dataDxfId="27" totalsRowDxfId="26" dataCellStyle="Moeda [0]">
      <calculatedColumnFormula>IFERROR(IF(DadosClientesPotencial[Oportunidade 
 de Venda]&lt;&gt;"",DadosClientesPotencial[Oportunidade 
 de Venda]*DadosClientesPotencial[Possível Oportunidade],""),"")</calculatedColumnFormula>
    </tableColumn>
  </tableColumns>
  <tableStyleInfo name="Gerenciador Detalhado de Clientes em Potencial" showFirstColumn="0" showLastColumn="0" showRowStripes="1" showColumnStripes="0"/>
  <extLst>
    <ext xmlns:x14="http://schemas.microsoft.com/office/spreadsheetml/2009/9/main" uri="{504A1905-F514-4f6f-8877-14C23A59335A}">
      <x14:table altTextSummary="Insira o Nome do Cliente em Potencial, Contato, Fonte, Tipo, Oportunidade em Potencial, Oportunidade de Vendas, mês de Fechamento de Previsão e Previsão Ponderada. A Previsão Ponderada é calculada automa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evisãoVendas" displayName="PrevisãoVendas" ref="B5:N20" totalsRowCount="1">
  <autoFilter ref="B5:N1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Nome do cliente em potencial" totalsRowLabel="Total" dataDxfId="25" totalsRowDxfId="12">
      <calculatedColumnFormula>IFERROR(IF(AND(DadosClientesPotencial[Nome do Cliente em Potencial] &lt;&gt; "", ROW(PrevisãoVendas[Nome do cliente em potencial])&lt;&gt;ÚltimaEntrada),DadosClientesPotencial[Nome do Cliente em Potencial], ""),"")</calculatedColumnFormula>
    </tableColumn>
    <tableColumn id="2" xr3:uid="{00000000-0010-0000-0100-000002000000}" name="Previsão para  _x000a_janeiro" totalsRowFunction="sum" dataDxfId="24" totalsRowDxfId="11" dataCellStyle="Moeda">
      <calculatedColumnFormula>IFERROR(IF(DadosClientesPotencial[Fim  
da Previsão] &lt;&gt;"",IF(DadosClientesPotencial[Fim  
da Previsão]= "Janeiro",DadosClientesPotencial[Previsão  Ponderada],0),""),"")</calculatedColumnFormula>
    </tableColumn>
    <tableColumn id="3" xr3:uid="{00000000-0010-0000-0100-000003000000}" name="Previsão para  _x000a_fevereiro" totalsRowFunction="sum" dataDxfId="23" totalsRowDxfId="10" dataCellStyle="Moeda">
      <calculatedColumnFormula>IFERROR(IF(DadosClientesPotencial[Fim  
da Previsão] &lt;&gt;"",IF(DadosClientesPotencial[Fim  
da Previsão] = "Fevereiro",DadosClientesPotencial[Previsão  Ponderada],0),""),"")</calculatedColumnFormula>
    </tableColumn>
    <tableColumn id="4" xr3:uid="{00000000-0010-0000-0100-000004000000}" name="Previsão para  _x000a_março" totalsRowFunction="sum" dataDxfId="22" totalsRowDxfId="9" dataCellStyle="Moeda">
      <calculatedColumnFormula>IFERROR(IF(DadosClientesPotencial[Fim  
da Previsão] &lt;&gt;"",IF(DadosClientesPotencial[Fim  
da Previsão] = "Março",DadosClientesPotencial[Previsão  Ponderada],0),""),"")</calculatedColumnFormula>
    </tableColumn>
    <tableColumn id="5" xr3:uid="{00000000-0010-0000-0100-000005000000}" name="Previsão para  _x000a_abril" totalsRowFunction="sum" dataDxfId="21" totalsRowDxfId="8">
      <calculatedColumnFormula>IFERROR(IF(DadosClientesPotencial[Fim  
da Previsão] &lt;&gt;"",IF(DadosClientesPotencial[Fim  
da Previsão] = "Abril",DadosClientesPotencial[Previsão  Ponderada],0),""),"")</calculatedColumnFormula>
    </tableColumn>
    <tableColumn id="6" xr3:uid="{00000000-0010-0000-0100-000006000000}" name="Previsão para  _x000a_maio" totalsRowFunction="sum" dataDxfId="20" totalsRowDxfId="7" dataCellStyle="Moeda">
      <calculatedColumnFormula>IFERROR(IF(DadosClientesPotencial[Fim  
da Previsão] &lt;&gt;"",IF(DadosClientesPotencial[Fim  
da Previsão] = "Maio",DadosClientesPotencial[Previsão  Ponderada],0),""),"")</calculatedColumnFormula>
    </tableColumn>
    <tableColumn id="7" xr3:uid="{00000000-0010-0000-0100-000007000000}" name="Previsão para  _x000a_junho" totalsRowFunction="sum" dataDxfId="19" totalsRowDxfId="6" dataCellStyle="Moeda">
      <calculatedColumnFormula>IFERROR(IF(DadosClientesPotencial[Fim  
da Previsão] &lt;&gt;"",IF(DadosClientesPotencial[Fim  
da Previsão] = "Junho",DadosClientesPotencial[Previsão  Ponderada],0),""),"")</calculatedColumnFormula>
    </tableColumn>
    <tableColumn id="8" xr3:uid="{00000000-0010-0000-0100-000008000000}" name="Previsão para julho" totalsRowFunction="sum" dataDxfId="18" totalsRowDxfId="5" dataCellStyle="Moeda">
      <calculatedColumnFormula>IFERROR(IF(DadosClientesPotencial[Fim  
da Previsão] &lt;&gt;"",IF(DadosClientesPotencial[Fim  
da Previsão] = "Julho",DadosClientesPotencial[Previsão  Ponderada],0),""),"")</calculatedColumnFormula>
    </tableColumn>
    <tableColumn id="9" xr3:uid="{00000000-0010-0000-0100-000009000000}" name="Previsão para  _x000a_agosto" totalsRowFunction="sum" dataDxfId="17" totalsRowDxfId="4">
      <calculatedColumnFormula>IFERROR(IF(DadosClientesPotencial[Fim  
da Previsão] &lt;&gt;"",IF(DadosClientesPotencial[Fim  
da Previsão] = "Agosto",DadosClientesPotencial[Previsão  Ponderada],0),""),"")</calculatedColumnFormula>
    </tableColumn>
    <tableColumn id="10" xr3:uid="{00000000-0010-0000-0100-00000A000000}" name="Previsão para  _x000a_setembro" totalsRowFunction="sum" dataDxfId="16" totalsRowDxfId="3" dataCellStyle="Moeda">
      <calculatedColumnFormula>IFERROR(IF(DadosClientesPotencial[Fim  
da Previsão] &lt;&gt;"",IF(DadosClientesPotencial[Fim  
da Previsão] = "Setembro",DadosClientesPotencial[Previsão  Ponderada],0),""),"")</calculatedColumnFormula>
    </tableColumn>
    <tableColumn id="11" xr3:uid="{00000000-0010-0000-0100-00000B000000}" name="Setembro para  _x000a_outubro" totalsRowFunction="sum" dataDxfId="15" totalsRowDxfId="2" dataCellStyle="Moeda">
      <calculatedColumnFormula>IFERROR(IF(DadosClientesPotencial[Fim  
da Previsão] &lt;&gt;"",IF(DadosClientesPotencial[Fim  
da Previsão] = "Outubro",DadosClientesPotencial[Previsão  Ponderada],0),""),"")</calculatedColumnFormula>
    </tableColumn>
    <tableColumn id="12" xr3:uid="{00000000-0010-0000-0100-00000C000000}" name="Previsão para  _x000a_novembro" totalsRowFunction="sum" dataDxfId="14" totalsRowDxfId="1" dataCellStyle="Moeda">
      <calculatedColumnFormula>IFERROR(IF(DadosClientesPotencial[Fim  
da Previsão] &lt;&gt;"",IF(DadosClientesPotencial[Fim  
da Previsão] = "Novembro",DadosClientesPotencial[Previsão  Ponderada],0),""),"")</calculatedColumnFormula>
    </tableColumn>
    <tableColumn id="13" xr3:uid="{00000000-0010-0000-0100-00000D000000}" name="Previsão para  _x000a_dezembro" totalsRowFunction="sum" dataDxfId="13" totalsRowDxfId="0" dataCellStyle="Moeda">
      <calculatedColumnFormula>IFERROR(IF(DadosClientesPotencial[Fim  
da Previsão] &lt;&gt;"",IF(DadosClientesPotencial[Fim  
da Previsão] = "Dezembro",DadosClientesPotencial[Previsão  Ponderada],0),""),"")</calculatedColumnFormula>
    </tableColumn>
  </tableColumns>
  <tableStyleInfo name="Vendas Previstas" showFirstColumn="1" showLastColumn="0" showRowStripes="0" showColumnStripes="0"/>
  <extLst>
    <ext xmlns:x14="http://schemas.microsoft.com/office/spreadsheetml/2009/9/main" uri="{504A1905-F514-4f6f-8877-14C23A59335A}">
      <x14:table altTextSummary="O Nome do Cliente em Potencial, Previsão para cada mês, como Previsão para janeiro, Previsão para fevereiro, etc. são atualizados automaticamente nesta tabela de Previsão de Vendas usando entradas da planilha de Dados de Clientes em Potencial"/>
    </ext>
  </extLst>
</table>
</file>

<file path=xl/theme/theme1.xml><?xml version="1.0" encoding="utf-8"?>
<a:theme xmlns:a="http://schemas.openxmlformats.org/drawingml/2006/main" name="Office Theme">
  <a:themeElements>
    <a:clrScheme name="Detailed leads tracking">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Detailed leads tracking">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499984740745262"/>
    <pageSetUpPr autoPageBreaks="0" fitToPage="1"/>
  </sheetPr>
  <dimension ref="B1:J9"/>
  <sheetViews>
    <sheetView showGridLines="0" tabSelected="1" workbookViewId="0"/>
  </sheetViews>
  <sheetFormatPr defaultRowHeight="30" customHeight="1" x14ac:dyDescent="0.25"/>
  <cols>
    <col min="1" max="1" width="2.7109375" customWidth="1"/>
    <col min="2" max="2" width="29.85546875" customWidth="1"/>
    <col min="3" max="3" width="22" customWidth="1"/>
    <col min="4" max="4" width="20" customWidth="1"/>
    <col min="5" max="5" width="20.5703125" customWidth="1"/>
    <col min="6" max="6" width="19.7109375" customWidth="1"/>
    <col min="7" max="7" width="22.5703125" customWidth="1"/>
    <col min="8" max="9" width="14.85546875" customWidth="1"/>
    <col min="10" max="10" width="37.85546875" customWidth="1"/>
    <col min="11" max="11" width="2.7109375" customWidth="1"/>
  </cols>
  <sheetData>
    <row r="1" spans="2:10" ht="54.95" customHeight="1" thickBot="1" x14ac:dyDescent="0.3">
      <c r="B1" s="4" t="s">
        <v>0</v>
      </c>
      <c r="C1" s="4"/>
      <c r="D1" s="4"/>
      <c r="E1" s="4"/>
      <c r="F1" s="4"/>
      <c r="G1" s="4"/>
      <c r="H1" s="4"/>
      <c r="I1" s="4"/>
      <c r="J1" s="4"/>
    </row>
    <row r="2" spans="2:10" ht="33.950000000000003" customHeight="1" thickTop="1" thickBot="1" x14ac:dyDescent="0.3">
      <c r="B2" s="1" t="s">
        <v>1</v>
      </c>
      <c r="C2" s="1"/>
      <c r="D2" s="1"/>
      <c r="E2" s="1"/>
      <c r="F2" s="1"/>
      <c r="G2" s="1"/>
      <c r="H2" s="1"/>
      <c r="I2" s="1"/>
      <c r="J2" s="1"/>
    </row>
    <row r="3" spans="2:10" ht="30" customHeight="1" x14ac:dyDescent="0.25">
      <c r="B3" s="2">
        <f ca="1">TODAY()</f>
        <v>43241</v>
      </c>
    </row>
    <row r="4" spans="2:10" ht="30" customHeight="1" x14ac:dyDescent="0.25">
      <c r="B4" s="20" t="str">
        <f>Nome_Empresa</f>
        <v>Nome da empresa</v>
      </c>
      <c r="C4" s="20"/>
      <c r="D4" s="20"/>
      <c r="E4" s="20"/>
      <c r="F4" s="20"/>
      <c r="G4" s="20"/>
      <c r="H4" s="20"/>
      <c r="I4" s="20"/>
      <c r="J4" s="10" t="s">
        <v>19</v>
      </c>
    </row>
    <row r="5" spans="2:10" ht="30" customHeight="1" x14ac:dyDescent="0.25">
      <c r="B5" s="3" t="s">
        <v>2</v>
      </c>
      <c r="C5" s="3" t="s">
        <v>7</v>
      </c>
      <c r="D5" s="3" t="s">
        <v>8</v>
      </c>
      <c r="E5" s="3" t="s">
        <v>9</v>
      </c>
      <c r="F5" s="3" t="s">
        <v>10</v>
      </c>
      <c r="G5" s="9" t="s">
        <v>13</v>
      </c>
      <c r="H5" s="9" t="s">
        <v>14</v>
      </c>
      <c r="I5" s="9" t="s">
        <v>15</v>
      </c>
      <c r="J5" s="15" t="s">
        <v>37</v>
      </c>
    </row>
    <row r="6" spans="2:10" ht="30" customHeight="1" x14ac:dyDescent="0.25">
      <c r="B6" s="3" t="s">
        <v>3</v>
      </c>
      <c r="C6" s="3"/>
      <c r="D6" s="3"/>
      <c r="E6" s="3"/>
      <c r="F6" s="3" t="s">
        <v>11</v>
      </c>
      <c r="G6" s="6">
        <v>300000</v>
      </c>
      <c r="H6" s="8">
        <v>0.9</v>
      </c>
      <c r="I6" s="7" t="s">
        <v>16</v>
      </c>
      <c r="J6" s="6">
        <f>IFERROR(IF(DadosClientesPotencial[Oportunidade 
 de Venda]&lt;&gt;"",DadosClientesPotencial[Oportunidade 
 de Venda]*DadosClientesPotencial[Possível Oportunidade],""),"")</f>
        <v>270000</v>
      </c>
    </row>
    <row r="7" spans="2:10" ht="30" customHeight="1" x14ac:dyDescent="0.25">
      <c r="B7" s="3" t="s">
        <v>4</v>
      </c>
      <c r="C7" s="3"/>
      <c r="D7" s="3"/>
      <c r="E7" s="3"/>
      <c r="F7" s="3" t="s">
        <v>11</v>
      </c>
      <c r="G7" s="6">
        <v>200000</v>
      </c>
      <c r="H7" s="8">
        <v>0.1</v>
      </c>
      <c r="I7" s="7" t="s">
        <v>17</v>
      </c>
      <c r="J7" s="6">
        <f>IFERROR(IF(DadosClientesPotencial[Oportunidade 
 de Venda]&lt;&gt;"",DadosClientesPotencial[Oportunidade 
 de Venda]*DadosClientesPotencial[Possível Oportunidade],""),"")</f>
        <v>20000</v>
      </c>
    </row>
    <row r="8" spans="2:10" ht="30" customHeight="1" x14ac:dyDescent="0.25">
      <c r="B8" s="3" t="s">
        <v>5</v>
      </c>
      <c r="C8" s="3"/>
      <c r="D8" s="3"/>
      <c r="E8" s="3"/>
      <c r="F8" s="3" t="s">
        <v>12</v>
      </c>
      <c r="G8" s="6">
        <v>100000</v>
      </c>
      <c r="H8" s="8">
        <v>0.2</v>
      </c>
      <c r="I8" s="7" t="s">
        <v>18</v>
      </c>
      <c r="J8" s="6">
        <f>IFERROR(IF(DadosClientesPotencial[Oportunidade 
 de Venda]&lt;&gt;"",DadosClientesPotencial[Oportunidade 
 de Venda]*DadosClientesPotencial[Possível Oportunidade],""),"")</f>
        <v>20000</v>
      </c>
    </row>
    <row r="9" spans="2:10" ht="30" customHeight="1" x14ac:dyDescent="0.25">
      <c r="B9" s="3" t="s">
        <v>6</v>
      </c>
      <c r="C9" s="3"/>
      <c r="D9" s="3"/>
      <c r="E9" s="3"/>
      <c r="F9" s="3"/>
      <c r="G9" s="16">
        <f>SUBTOTAL(109,DadosClientesPotencial[Possível Oportunidade])</f>
        <v>600000</v>
      </c>
      <c r="H9" s="3"/>
      <c r="I9" s="3"/>
      <c r="J9" s="16">
        <f>SUBTOTAL(109,DadosClientesPotencial[Previsão  Ponderada])</f>
        <v>310000</v>
      </c>
    </row>
  </sheetData>
  <mergeCells count="1">
    <mergeCell ref="B4:I4"/>
  </mergeCells>
  <dataValidations count="15">
    <dataValidation allowBlank="1" showInputMessage="1" showErrorMessage="1" prompt="Acompanhe as Oportunidades de Vendas nesta pasta de trabalho. Insira as Oportunidades de Vendas nesta planilha.  A Previsão Ponderada para cada cliente em potencial é atualizada automaticamente" sqref="A1" xr:uid="{00000000-0002-0000-0000-000000000000}"/>
    <dataValidation allowBlank="1" showInputMessage="1" showErrorMessage="1" prompt="Insira o nome da empresa nesta célula." sqref="B1" xr:uid="{00000000-0002-0000-0000-000001000000}"/>
    <dataValidation allowBlank="1" showInputMessage="1" showErrorMessage="1" prompt="O título desta planilha está nesta célula" sqref="B2" xr:uid="{00000000-0002-0000-0000-000002000000}"/>
    <dataValidation allowBlank="1" showInputMessage="1" showErrorMessage="1" prompt="Insira a data nesta célula." sqref="B3" xr:uid="{00000000-0002-0000-0000-000003000000}"/>
    <dataValidation allowBlank="1" showInputMessage="1" showErrorMessage="1" prompt="Insira o Nome do Cliente em Potencial na coluna abaixo deste cabeçalho" sqref="B5" xr:uid="{00000000-0002-0000-0000-000004000000}"/>
    <dataValidation allowBlank="1" showInputMessage="1" showErrorMessage="1" prompt="Insira o Contato do Cliente em Potencial na coluna abaixo deste cabeçalho" sqref="C5" xr:uid="{00000000-0002-0000-0000-000005000000}"/>
    <dataValidation allowBlank="1" showInputMessage="1" showErrorMessage="1" prompt="Insira a Fonte do Cliente em Potencial na coluna abaixo deste cabeçalho" sqref="D5" xr:uid="{00000000-0002-0000-0000-000006000000}"/>
    <dataValidation allowBlank="1" showInputMessage="1" showErrorMessage="1" prompt="Insira a Região do Cliente em Potencial na coluna abaixo deste cabeçalho" sqref="E5" xr:uid="{00000000-0002-0000-0000-000007000000}"/>
    <dataValidation allowBlank="1" showInputMessage="1" showErrorMessage="1" prompt="Insira o Tipo do Cliente em Potencial na coluna abaixo deste cabeçalho" sqref="F5" xr:uid="{00000000-0002-0000-0000-000008000000}"/>
    <dataValidation allowBlank="1" showInputMessage="1" showErrorMessage="1" prompt="Insira a Oportunidade em Potencial na coluna abaixo deste cabeçalho" sqref="G5" xr:uid="{00000000-0002-0000-0000-000009000000}"/>
    <dataValidation allowBlank="1" showInputMessage="1" showErrorMessage="1" prompt="Insira a porcentagem de Chance de Venda na coluna abaixo deste cabeçalho" sqref="H5" xr:uid="{00000000-0002-0000-0000-00000A000000}"/>
    <dataValidation allowBlank="1" showInputMessage="1" showErrorMessage="1" prompt="A Previsão Ponderada com base na Oportunidade em Potencial e no percentual de Oportunidade de Vendas é calculado automaticamente nesta célula, sob o título" sqref="J5" xr:uid="{00000000-0002-0000-0000-00000B000000}"/>
    <dataValidation allowBlank="1" showInputMessage="1" showErrorMessage="1" prompt="O Nome da Empresa é atualizado automaticamente nesta célula com base no nome da empresa inserido na célula B1" sqref="B4:I4" xr:uid="{00000000-0002-0000-0000-00000C000000}"/>
    <dataValidation allowBlank="1" showInputMessage="1" showErrorMessage="1" prompt="Selecione o mês de Fechamento da Previsão na coluna abaixo desse título.  Pressione Alt+Seta para baixo para abrir uma lista suspensa e pressione Enter para fazer a seleção" sqref="I5" xr:uid="{00000000-0002-0000-0000-00000D000000}"/>
    <dataValidation type="list" errorStyle="warning" allowBlank="1" showInputMessage="1" showErrorMessage="1" error="Selecione um mês na lista. Selecione Cancelar, pressione Alt+Seta para baixo para abrir a lista suspensa e Enter para fazer a seleção" sqref="I6:I8" xr:uid="{00000000-0002-0000-0000-00000E000000}">
      <formula1>"Janeiro, Fevereiro, Março, Abril, Maio, Junho, Julho, Agosto, Setembro, Outubro, Novembro, Dezembro"</formula1>
    </dataValidation>
  </dataValidations>
  <printOptions horizontalCentered="1"/>
  <pageMargins left="0.4" right="0.4" top="0.4" bottom="0.4" header="0.3" footer="0.3"/>
  <pageSetup paperSize="9"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B1:N22"/>
  <sheetViews>
    <sheetView showGridLines="0" zoomScaleNormal="100" workbookViewId="0"/>
  </sheetViews>
  <sheetFormatPr defaultRowHeight="30" customHeight="1" x14ac:dyDescent="0.25"/>
  <cols>
    <col min="1" max="1" width="2.7109375" customWidth="1"/>
    <col min="2" max="2" width="25.7109375" customWidth="1"/>
    <col min="3" max="14" width="15.140625" customWidth="1"/>
    <col min="15" max="15" width="2.7109375" customWidth="1"/>
  </cols>
  <sheetData>
    <row r="1" spans="2:14" ht="54.95" customHeight="1" thickBot="1" x14ac:dyDescent="0.3">
      <c r="B1" s="4" t="str">
        <f>Nome_Empresa</f>
        <v>Nome da empresa</v>
      </c>
      <c r="C1" s="4"/>
      <c r="D1" s="4"/>
      <c r="E1" s="4"/>
      <c r="F1" s="4"/>
      <c r="G1" s="4"/>
      <c r="H1" s="4"/>
      <c r="I1" s="4"/>
      <c r="J1" s="4"/>
      <c r="K1" s="4"/>
      <c r="L1" s="4"/>
      <c r="M1" s="4"/>
      <c r="N1" s="4"/>
    </row>
    <row r="2" spans="2:14" ht="33.950000000000003" customHeight="1" thickTop="1" thickBot="1" x14ac:dyDescent="0.3">
      <c r="B2" s="1" t="s">
        <v>20</v>
      </c>
      <c r="C2" s="1"/>
      <c r="D2" s="1"/>
      <c r="E2" s="1"/>
      <c r="F2" s="1"/>
      <c r="G2" s="1"/>
      <c r="H2" s="1"/>
      <c r="I2" s="1"/>
      <c r="J2" s="1"/>
      <c r="K2" s="1"/>
      <c r="L2" s="1"/>
      <c r="M2" s="1"/>
      <c r="N2" s="1"/>
    </row>
    <row r="3" spans="2:14" ht="30" customHeight="1" x14ac:dyDescent="0.25">
      <c r="B3" s="2">
        <f ca="1">DataMonitor</f>
        <v>43241</v>
      </c>
    </row>
    <row r="4" spans="2:14" ht="36" customHeight="1" x14ac:dyDescent="0.25">
      <c r="B4" s="20" t="str">
        <f>Nome_Empresa</f>
        <v>Nome da empresa</v>
      </c>
      <c r="C4" s="20"/>
      <c r="D4" s="20"/>
      <c r="E4" s="20"/>
      <c r="F4" s="20"/>
      <c r="G4" s="20"/>
      <c r="H4" s="20"/>
      <c r="I4" s="20"/>
      <c r="J4" s="20"/>
      <c r="K4" s="20"/>
      <c r="L4" s="20"/>
      <c r="M4" s="21" t="s">
        <v>19</v>
      </c>
      <c r="N4" s="21"/>
    </row>
    <row r="5" spans="2:14" ht="30" customHeight="1" x14ac:dyDescent="0.25">
      <c r="B5" s="3" t="s">
        <v>21</v>
      </c>
      <c r="C5" s="3" t="s">
        <v>23</v>
      </c>
      <c r="D5" s="3" t="s">
        <v>24</v>
      </c>
      <c r="E5" s="3" t="s">
        <v>25</v>
      </c>
      <c r="F5" s="5" t="s">
        <v>26</v>
      </c>
      <c r="G5" s="3" t="s">
        <v>27</v>
      </c>
      <c r="H5" s="3" t="s">
        <v>28</v>
      </c>
      <c r="I5" s="3" t="s">
        <v>29</v>
      </c>
      <c r="J5" s="5" t="s">
        <v>30</v>
      </c>
      <c r="K5" s="3" t="s">
        <v>31</v>
      </c>
      <c r="L5" s="3" t="s">
        <v>32</v>
      </c>
      <c r="M5" s="3" t="s">
        <v>33</v>
      </c>
      <c r="N5" s="3" t="s">
        <v>34</v>
      </c>
    </row>
    <row r="6" spans="2:14" ht="30" customHeight="1" x14ac:dyDescent="0.25">
      <c r="B6" s="3" t="str">
        <f>IFERROR(IF(AND(DadosClientesPotencial[Nome do Cliente em Potencial] &lt;&gt; "", ROW(PrevisãoVendas[Nome do cliente em potencial])&lt;&gt;ÚltimaEntrada),DadosClientesPotencial[Nome do Cliente em Potencial], ""),"")</f>
        <v>A. Datum Corporation</v>
      </c>
      <c r="C6" s="11">
        <f>IFERROR(IF(DadosClientesPotencial[Fim  
da Previsão] &lt;&gt;"",IF(DadosClientesPotencial[Fim  
da Previsão]= "Janeiro",DadosClientesPotencial[Previsão  Ponderada],0),""),"")</f>
        <v>270000</v>
      </c>
      <c r="D6" s="11">
        <f>IFERROR(IF(DadosClientesPotencial[Fim  
da Previsão] &lt;&gt;"",IF(DadosClientesPotencial[Fim  
da Previsão] = "Fevereiro",DadosClientesPotencial[Previsão  Ponderada],0),""),"")</f>
        <v>0</v>
      </c>
      <c r="E6" s="11">
        <f>IFERROR(IF(DadosClientesPotencial[Fim  
da Previsão] &lt;&gt;"",IF(DadosClientesPotencial[Fim  
da Previsão] = "Março",DadosClientesPotencial[Previsão  Ponderada],0),""),"")</f>
        <v>0</v>
      </c>
      <c r="F6" s="17">
        <f>IFERROR(IF(DadosClientesPotencial[Fim  
da Previsão] &lt;&gt;"",IF(DadosClientesPotencial[Fim  
da Previsão] = "Abril",DadosClientesPotencial[Previsão  Ponderada],0),""),"")</f>
        <v>0</v>
      </c>
      <c r="G6" s="11">
        <f>IFERROR(IF(DadosClientesPotencial[Fim  
da Previsão] &lt;&gt;"",IF(DadosClientesPotencial[Fim  
da Previsão] = "Maio",DadosClientesPotencial[Previsão  Ponderada],0),""),"")</f>
        <v>0</v>
      </c>
      <c r="H6" s="11">
        <f>IFERROR(IF(DadosClientesPotencial[Fim  
da Previsão] &lt;&gt;"",IF(DadosClientesPotencial[Fim  
da Previsão] = "Junho",DadosClientesPotencial[Previsão  Ponderada],0),""),"")</f>
        <v>0</v>
      </c>
      <c r="I6" s="11">
        <f>IFERROR(IF(DadosClientesPotencial[Fim  
da Previsão] &lt;&gt;"",IF(DadosClientesPotencial[Fim  
da Previsão] = "Julho",DadosClientesPotencial[Previsão  Ponderada],0),""),"")</f>
        <v>0</v>
      </c>
      <c r="J6" s="17">
        <f>IFERROR(IF(DadosClientesPotencial[Fim  
da Previsão] &lt;&gt;"",IF(DadosClientesPotencial[Fim  
da Previsão] = "Agosto",DadosClientesPotencial[Previsão  Ponderada],0),""),"")</f>
        <v>0</v>
      </c>
      <c r="K6" s="11">
        <f>IFERROR(IF(DadosClientesPotencial[Fim  
da Previsão] &lt;&gt;"",IF(DadosClientesPotencial[Fim  
da Previsão] = "Setembro",DadosClientesPotencial[Previsão  Ponderada],0),""),"")</f>
        <v>0</v>
      </c>
      <c r="L6" s="11">
        <f>IFERROR(IF(DadosClientesPotencial[Fim  
da Previsão] &lt;&gt;"",IF(DadosClientesPotencial[Fim  
da Previsão] = "Outubro",DadosClientesPotencial[Previsão  Ponderada],0),""),"")</f>
        <v>0</v>
      </c>
      <c r="M6" s="11">
        <f>IFERROR(IF(DadosClientesPotencial[Fim  
da Previsão] &lt;&gt;"",IF(DadosClientesPotencial[Fim  
da Previsão] = "Novembro",DadosClientesPotencial[Previsão  Ponderada],0),""),"")</f>
        <v>0</v>
      </c>
      <c r="N6" s="11">
        <f>IFERROR(IF(DadosClientesPotencial[Fim  
da Previsão] &lt;&gt;"",IF(DadosClientesPotencial[Fim  
da Previsão] = "Dezembro",DadosClientesPotencial[Previsão  Ponderada],0),""),"")</f>
        <v>0</v>
      </c>
    </row>
    <row r="7" spans="2:14" ht="30" customHeight="1" x14ac:dyDescent="0.25">
      <c r="B7" s="3" t="str">
        <f>IFERROR(IF(AND(DadosClientesPotencial[Nome do Cliente em Potencial] &lt;&gt; "", ROW(PrevisãoVendas[Nome do cliente em potencial])&lt;&gt;ÚltimaEntrada),DadosClientesPotencial[Nome do Cliente em Potencial], ""),"")</f>
        <v>Adventure Works</v>
      </c>
      <c r="C7" s="11">
        <f>IFERROR(IF(DadosClientesPotencial[Fim  
da Previsão] &lt;&gt;"",IF(DadosClientesPotencial[Fim  
da Previsão]= "Janeiro",DadosClientesPotencial[Previsão  Ponderada],0),""),"")</f>
        <v>0</v>
      </c>
      <c r="D7" s="11">
        <f>IFERROR(IF(DadosClientesPotencial[Fim  
da Previsão] &lt;&gt;"",IF(DadosClientesPotencial[Fim  
da Previsão] = "Fevereiro",DadosClientesPotencial[Previsão  Ponderada],0),""),"")</f>
        <v>20000</v>
      </c>
      <c r="E7" s="11">
        <f>IFERROR(IF(DadosClientesPotencial[Fim  
da Previsão] &lt;&gt;"",IF(DadosClientesPotencial[Fim  
da Previsão] = "Março",DadosClientesPotencial[Previsão  Ponderada],0),""),"")</f>
        <v>0</v>
      </c>
      <c r="F7" s="17">
        <f>IFERROR(IF(DadosClientesPotencial[Fim  
da Previsão] &lt;&gt;"",IF(DadosClientesPotencial[Fim  
da Previsão] = "Abril",DadosClientesPotencial[Previsão  Ponderada],0),""),"")</f>
        <v>0</v>
      </c>
      <c r="G7" s="11">
        <f>IFERROR(IF(DadosClientesPotencial[Fim  
da Previsão] &lt;&gt;"",IF(DadosClientesPotencial[Fim  
da Previsão] = "Maio",DadosClientesPotencial[Previsão  Ponderada],0),""),"")</f>
        <v>0</v>
      </c>
      <c r="H7" s="11">
        <f>IFERROR(IF(DadosClientesPotencial[Fim  
da Previsão] &lt;&gt;"",IF(DadosClientesPotencial[Fim  
da Previsão] = "Junho",DadosClientesPotencial[Previsão  Ponderada],0),""),"")</f>
        <v>0</v>
      </c>
      <c r="I7" s="11">
        <f>IFERROR(IF(DadosClientesPotencial[Fim  
da Previsão] &lt;&gt;"",IF(DadosClientesPotencial[Fim  
da Previsão] = "Julho",DadosClientesPotencial[Previsão  Ponderada],0),""),"")</f>
        <v>0</v>
      </c>
      <c r="J7" s="17">
        <f>IFERROR(IF(DadosClientesPotencial[Fim  
da Previsão] &lt;&gt;"",IF(DadosClientesPotencial[Fim  
da Previsão] = "Agosto",DadosClientesPotencial[Previsão  Ponderada],0),""),"")</f>
        <v>0</v>
      </c>
      <c r="K7" s="11">
        <f>IFERROR(IF(DadosClientesPotencial[Fim  
da Previsão] &lt;&gt;"",IF(DadosClientesPotencial[Fim  
da Previsão] = "Setembro",DadosClientesPotencial[Previsão  Ponderada],0),""),"")</f>
        <v>0</v>
      </c>
      <c r="L7" s="11">
        <f>IFERROR(IF(DadosClientesPotencial[Fim  
da Previsão] &lt;&gt;"",IF(DadosClientesPotencial[Fim  
da Previsão] = "Outubro",DadosClientesPotencial[Previsão  Ponderada],0),""),"")</f>
        <v>0</v>
      </c>
      <c r="M7" s="11">
        <f>IFERROR(IF(DadosClientesPotencial[Fim  
da Previsão] &lt;&gt;"",IF(DadosClientesPotencial[Fim  
da Previsão] = "Novembro",DadosClientesPotencial[Previsão  Ponderada],0),""),"")</f>
        <v>0</v>
      </c>
      <c r="N7" s="11">
        <f>IFERROR(IF(DadosClientesPotencial[Fim  
da Previsão] &lt;&gt;"",IF(DadosClientesPotencial[Fim  
da Previsão] = "Dezembro",DadosClientesPotencial[Previsão  Ponderada],0),""),"")</f>
        <v>0</v>
      </c>
    </row>
    <row r="8" spans="2:14" ht="30" customHeight="1" x14ac:dyDescent="0.25">
      <c r="B8" s="3" t="str">
        <f>IFERROR(IF(AND(DadosClientesPotencial[Nome do Cliente em Potencial] &lt;&gt; "", ROW(PrevisãoVendas[Nome do cliente em potencial])&lt;&gt;ÚltimaEntrada),DadosClientesPotencial[Nome do Cliente em Potencial], ""),"")</f>
        <v>Alpine Ski House</v>
      </c>
      <c r="C8" s="11">
        <f>IFERROR(IF(DadosClientesPotencial[Fim  
da Previsão] &lt;&gt;"",IF(DadosClientesPotencial[Fim  
da Previsão]= "Janeiro",DadosClientesPotencial[Previsão  Ponderada],0),""),"")</f>
        <v>0</v>
      </c>
      <c r="D8" s="11">
        <f>IFERROR(IF(DadosClientesPotencial[Fim  
da Previsão] &lt;&gt;"",IF(DadosClientesPotencial[Fim  
da Previsão] = "Fevereiro",DadosClientesPotencial[Previsão  Ponderada],0),""),"")</f>
        <v>0</v>
      </c>
      <c r="E8" s="11">
        <f>IFERROR(IF(DadosClientesPotencial[Fim  
da Previsão] &lt;&gt;"",IF(DadosClientesPotencial[Fim  
da Previsão] = "Março",DadosClientesPotencial[Previsão  Ponderada],0),""),"")</f>
        <v>20000</v>
      </c>
      <c r="F8" s="17">
        <f>IFERROR(IF(DadosClientesPotencial[Fim  
da Previsão] &lt;&gt;"",IF(DadosClientesPotencial[Fim  
da Previsão] = "Abril",DadosClientesPotencial[Previsão  Ponderada],0),""),"")</f>
        <v>0</v>
      </c>
      <c r="G8" s="11">
        <f>IFERROR(IF(DadosClientesPotencial[Fim  
da Previsão] &lt;&gt;"",IF(DadosClientesPotencial[Fim  
da Previsão] = "Maio",DadosClientesPotencial[Previsão  Ponderada],0),""),"")</f>
        <v>0</v>
      </c>
      <c r="H8" s="11">
        <f>IFERROR(IF(DadosClientesPotencial[Fim  
da Previsão] &lt;&gt;"",IF(DadosClientesPotencial[Fim  
da Previsão] = "Junho",DadosClientesPotencial[Previsão  Ponderada],0),""),"")</f>
        <v>0</v>
      </c>
      <c r="I8" s="11">
        <f>IFERROR(IF(DadosClientesPotencial[Fim  
da Previsão] &lt;&gt;"",IF(DadosClientesPotencial[Fim  
da Previsão] = "Julho",DadosClientesPotencial[Previsão  Ponderada],0),""),"")</f>
        <v>0</v>
      </c>
      <c r="J8" s="17">
        <f>IFERROR(IF(DadosClientesPotencial[Fim  
da Previsão] &lt;&gt;"",IF(DadosClientesPotencial[Fim  
da Previsão] = "Agosto",DadosClientesPotencial[Previsão  Ponderada],0),""),"")</f>
        <v>0</v>
      </c>
      <c r="K8" s="11">
        <f>IFERROR(IF(DadosClientesPotencial[Fim  
da Previsão] &lt;&gt;"",IF(DadosClientesPotencial[Fim  
da Previsão] = "Setembro",DadosClientesPotencial[Previsão  Ponderada],0),""),"")</f>
        <v>0</v>
      </c>
      <c r="L8" s="11">
        <f>IFERROR(IF(DadosClientesPotencial[Fim  
da Previsão] &lt;&gt;"",IF(DadosClientesPotencial[Fim  
da Previsão] = "Outubro",DadosClientesPotencial[Previsão  Ponderada],0),""),"")</f>
        <v>0</v>
      </c>
      <c r="M8" s="11">
        <f>IFERROR(IF(DadosClientesPotencial[Fim  
da Previsão] &lt;&gt;"",IF(DadosClientesPotencial[Fim  
da Previsão] = "Novembro",DadosClientesPotencial[Previsão  Ponderada],0),""),"")</f>
        <v>0</v>
      </c>
      <c r="N8" s="11">
        <f>IFERROR(IF(DadosClientesPotencial[Fim  
da Previsão] &lt;&gt;"",IF(DadosClientesPotencial[Fim  
da Previsão] = "Dezembro",DadosClientesPotencial[Previsão  Ponderada],0),""),"")</f>
        <v>0</v>
      </c>
    </row>
    <row r="9" spans="2:14" ht="30" customHeight="1" x14ac:dyDescent="0.25">
      <c r="B9" s="3" t="str">
        <f>IFERROR(IF(AND(DadosClientesPotencial[Nome do Cliente em Potencial] &lt;&gt; "", ROW(PrevisãoVendas[Nome do cliente em potencial])&lt;&gt;ÚltimaEntrada),DadosClientesPotencial[Nome do Cliente em Potencial], ""),"")</f>
        <v/>
      </c>
      <c r="C9" s="11" t="str">
        <f>IFERROR(IF(DadosClientesPotencial[Fim  
da Previsão] &lt;&gt;"",IF(DadosClientesPotencial[Fim  
da Previsão]= "Janeiro",DadosClientesPotencial[Previsão  Ponderada],0),""),"")</f>
        <v/>
      </c>
      <c r="D9" s="11" t="str">
        <f>IFERROR(IF(DadosClientesPotencial[Fim  
da Previsão] &lt;&gt;"",IF(DadosClientesPotencial[Fim  
da Previsão] = "Fevereiro",DadosClientesPotencial[Previsão  Ponderada],0),""),"")</f>
        <v/>
      </c>
      <c r="E9" s="11" t="str">
        <f>IFERROR(IF(DadosClientesPotencial[Fim  
da Previsão] &lt;&gt;"",IF(DadosClientesPotencial[Fim  
da Previsão] = "Março",DadosClientesPotencial[Previsão  Ponderada],0),""),"")</f>
        <v/>
      </c>
      <c r="F9" s="17" t="str">
        <f>IFERROR(IF(DadosClientesPotencial[Fim  
da Previsão] &lt;&gt;"",IF(DadosClientesPotencial[Fim  
da Previsão] = "Abril",DadosClientesPotencial[Previsão  Ponderada],0),""),"")</f>
        <v/>
      </c>
      <c r="G9" s="11" t="str">
        <f>IFERROR(IF(DadosClientesPotencial[Fim  
da Previsão] &lt;&gt;"",IF(DadosClientesPotencial[Fim  
da Previsão] = "Maio",DadosClientesPotencial[Previsão  Ponderada],0),""),"")</f>
        <v/>
      </c>
      <c r="H9" s="11" t="str">
        <f>IFERROR(IF(DadosClientesPotencial[Fim  
da Previsão] &lt;&gt;"",IF(DadosClientesPotencial[Fim  
da Previsão] = "Junho",DadosClientesPotencial[Previsão  Ponderada],0),""),"")</f>
        <v/>
      </c>
      <c r="I9" s="11" t="str">
        <f>IFERROR(IF(DadosClientesPotencial[Fim  
da Previsão] &lt;&gt;"",IF(DadosClientesPotencial[Fim  
da Previsão] = "Julho",DadosClientesPotencial[Previsão  Ponderada],0),""),"")</f>
        <v/>
      </c>
      <c r="J9" s="17" t="str">
        <f>IFERROR(IF(DadosClientesPotencial[Fim  
da Previsão] &lt;&gt;"",IF(DadosClientesPotencial[Fim  
da Previsão] = "Agosto",DadosClientesPotencial[Previsão  Ponderada],0),""),"")</f>
        <v/>
      </c>
      <c r="K9" s="11" t="str">
        <f>IFERROR(IF(DadosClientesPotencial[Fim  
da Previsão] &lt;&gt;"",IF(DadosClientesPotencial[Fim  
da Previsão] = "Setembro",DadosClientesPotencial[Previsão  Ponderada],0),""),"")</f>
        <v/>
      </c>
      <c r="L9" s="11" t="str">
        <f>IFERROR(IF(DadosClientesPotencial[Fim  
da Previsão] &lt;&gt;"",IF(DadosClientesPotencial[Fim  
da Previsão] = "Outubro",DadosClientesPotencial[Previsão  Ponderada],0),""),"")</f>
        <v/>
      </c>
      <c r="M9" s="11" t="str">
        <f>IFERROR(IF(DadosClientesPotencial[Fim  
da Previsão] &lt;&gt;"",IF(DadosClientesPotencial[Fim  
da Previsão] = "Novembro",DadosClientesPotencial[Previsão  Ponderada],0),""),"")</f>
        <v/>
      </c>
      <c r="N9" s="11" t="str">
        <f>IFERROR(IF(DadosClientesPotencial[Fim  
da Previsão] &lt;&gt;"",IF(DadosClientesPotencial[Fim  
da Previsão] = "Dezembro",DadosClientesPotencial[Previsão  Ponderada],0),""),"")</f>
        <v/>
      </c>
    </row>
    <row r="10" spans="2:14" ht="30" customHeight="1" x14ac:dyDescent="0.25">
      <c r="B10" s="3" t="str">
        <f>IFERROR(IF(AND(DadosClientesPotencial[Nome do Cliente em Potencial] &lt;&gt; "", ROW(PrevisãoVendas[Nome do cliente em potencial])&lt;&gt;ÚltimaEntrada),DadosClientesPotencial[Nome do Cliente em Potencial], ""),"")</f>
        <v/>
      </c>
      <c r="C10" s="11" t="str">
        <f>IFERROR(IF(DadosClientesPotencial[Fim  
da Previsão] &lt;&gt;"",IF(DadosClientesPotencial[Fim  
da Previsão]= "Janeiro",DadosClientesPotencial[Previsão  Ponderada],0),""),"")</f>
        <v/>
      </c>
      <c r="D10" s="11" t="str">
        <f>IFERROR(IF(DadosClientesPotencial[Fim  
da Previsão] &lt;&gt;"",IF(DadosClientesPotencial[Fim  
da Previsão] = "Fevereiro",DadosClientesPotencial[Previsão  Ponderada],0),""),"")</f>
        <v/>
      </c>
      <c r="E10" s="11" t="str">
        <f>IFERROR(IF(DadosClientesPotencial[Fim  
da Previsão] &lt;&gt;"",IF(DadosClientesPotencial[Fim  
da Previsão] = "Março",DadosClientesPotencial[Previsão  Ponderada],0),""),"")</f>
        <v/>
      </c>
      <c r="F10" s="17" t="str">
        <f>IFERROR(IF(DadosClientesPotencial[Fim  
da Previsão] &lt;&gt;"",IF(DadosClientesPotencial[Fim  
da Previsão] = "Abril",DadosClientesPotencial[Previsão  Ponderada],0),""),"")</f>
        <v/>
      </c>
      <c r="G10" s="11" t="str">
        <f>IFERROR(IF(DadosClientesPotencial[Fim  
da Previsão] &lt;&gt;"",IF(DadosClientesPotencial[Fim  
da Previsão] = "Maio",DadosClientesPotencial[Previsão  Ponderada],0),""),"")</f>
        <v/>
      </c>
      <c r="H10" s="11" t="str">
        <f>IFERROR(IF(DadosClientesPotencial[Fim  
da Previsão] &lt;&gt;"",IF(DadosClientesPotencial[Fim  
da Previsão] = "Junho",DadosClientesPotencial[Previsão  Ponderada],0),""),"")</f>
        <v/>
      </c>
      <c r="I10" s="11" t="str">
        <f>IFERROR(IF(DadosClientesPotencial[Fim  
da Previsão] &lt;&gt;"",IF(DadosClientesPotencial[Fim  
da Previsão] = "Julho",DadosClientesPotencial[Previsão  Ponderada],0),""),"")</f>
        <v/>
      </c>
      <c r="J10" s="17" t="str">
        <f>IFERROR(IF(DadosClientesPotencial[Fim  
da Previsão] &lt;&gt;"",IF(DadosClientesPotencial[Fim  
da Previsão] = "Agosto",DadosClientesPotencial[Previsão  Ponderada],0),""),"")</f>
        <v/>
      </c>
      <c r="K10" s="11" t="str">
        <f>IFERROR(IF(DadosClientesPotencial[Fim  
da Previsão] &lt;&gt;"",IF(DadosClientesPotencial[Fim  
da Previsão] = "Setembro",DadosClientesPotencial[Previsão  Ponderada],0),""),"")</f>
        <v/>
      </c>
      <c r="L10" s="11" t="str">
        <f>IFERROR(IF(DadosClientesPotencial[Fim  
da Previsão] &lt;&gt;"",IF(DadosClientesPotencial[Fim  
da Previsão] = "Outubro",DadosClientesPotencial[Previsão  Ponderada],0),""),"")</f>
        <v/>
      </c>
      <c r="M10" s="11" t="str">
        <f>IFERROR(IF(DadosClientesPotencial[Fim  
da Previsão] &lt;&gt;"",IF(DadosClientesPotencial[Fim  
da Previsão] = "Novembro",DadosClientesPotencial[Previsão  Ponderada],0),""),"")</f>
        <v/>
      </c>
      <c r="N10" s="11" t="str">
        <f>IFERROR(IF(DadosClientesPotencial[Fim  
da Previsão] &lt;&gt;"",IF(DadosClientesPotencial[Fim  
da Previsão] = "Dezembro",DadosClientesPotencial[Previsão  Ponderada],0),""),"")</f>
        <v/>
      </c>
    </row>
    <row r="11" spans="2:14" ht="30" customHeight="1" x14ac:dyDescent="0.25">
      <c r="B11" s="3" t="str">
        <f>IFERROR(IF(AND(DadosClientesPotencial[Nome do Cliente em Potencial] &lt;&gt; "", ROW(PrevisãoVendas[Nome do cliente em potencial])&lt;&gt;ÚltimaEntrada),DadosClientesPotencial[Nome do Cliente em Potencial], ""),"")</f>
        <v/>
      </c>
      <c r="C11" s="11" t="str">
        <f>IFERROR(IF(DadosClientesPotencial[Fim  
da Previsão] &lt;&gt;"",IF(DadosClientesPotencial[Fim  
da Previsão]= "Janeiro",DadosClientesPotencial[Previsão  Ponderada],0),""),"")</f>
        <v/>
      </c>
      <c r="D11" s="11" t="str">
        <f>IFERROR(IF(DadosClientesPotencial[Fim  
da Previsão] &lt;&gt;"",IF(DadosClientesPotencial[Fim  
da Previsão] = "Fevereiro",DadosClientesPotencial[Previsão  Ponderada],0),""),"")</f>
        <v/>
      </c>
      <c r="E11" s="11" t="str">
        <f>IFERROR(IF(DadosClientesPotencial[Fim  
da Previsão] &lt;&gt;"",IF(DadosClientesPotencial[Fim  
da Previsão] = "Março",DadosClientesPotencial[Previsão  Ponderada],0),""),"")</f>
        <v/>
      </c>
      <c r="F11" s="17" t="str">
        <f>IFERROR(IF(DadosClientesPotencial[Fim  
da Previsão] &lt;&gt;"",IF(DadosClientesPotencial[Fim  
da Previsão] = "Abril",DadosClientesPotencial[Previsão  Ponderada],0),""),"")</f>
        <v/>
      </c>
      <c r="G11" s="11" t="str">
        <f>IFERROR(IF(DadosClientesPotencial[Fim  
da Previsão] &lt;&gt;"",IF(DadosClientesPotencial[Fim  
da Previsão] = "Maio",DadosClientesPotencial[Previsão  Ponderada],0),""),"")</f>
        <v/>
      </c>
      <c r="H11" s="11" t="str">
        <f>IFERROR(IF(DadosClientesPotencial[Fim  
da Previsão] &lt;&gt;"",IF(DadosClientesPotencial[Fim  
da Previsão] = "Junho",DadosClientesPotencial[Previsão  Ponderada],0),""),"")</f>
        <v/>
      </c>
      <c r="I11" s="11" t="str">
        <f>IFERROR(IF(DadosClientesPotencial[Fim  
da Previsão] &lt;&gt;"",IF(DadosClientesPotencial[Fim  
da Previsão] = "Julho",DadosClientesPotencial[Previsão  Ponderada],0),""),"")</f>
        <v/>
      </c>
      <c r="J11" s="17" t="str">
        <f>IFERROR(IF(DadosClientesPotencial[Fim  
da Previsão] &lt;&gt;"",IF(DadosClientesPotencial[Fim  
da Previsão] = "Agosto",DadosClientesPotencial[Previsão  Ponderada],0),""),"")</f>
        <v/>
      </c>
      <c r="K11" s="11" t="str">
        <f>IFERROR(IF(DadosClientesPotencial[Fim  
da Previsão] &lt;&gt;"",IF(DadosClientesPotencial[Fim  
da Previsão] = "Setembro",DadosClientesPotencial[Previsão  Ponderada],0),""),"")</f>
        <v/>
      </c>
      <c r="L11" s="11" t="str">
        <f>IFERROR(IF(DadosClientesPotencial[Fim  
da Previsão] &lt;&gt;"",IF(DadosClientesPotencial[Fim  
da Previsão] = "Outubro",DadosClientesPotencial[Previsão  Ponderada],0),""),"")</f>
        <v/>
      </c>
      <c r="M11" s="11" t="str">
        <f>IFERROR(IF(DadosClientesPotencial[Fim  
da Previsão] &lt;&gt;"",IF(DadosClientesPotencial[Fim  
da Previsão] = "Novembro",DadosClientesPotencial[Previsão  Ponderada],0),""),"")</f>
        <v/>
      </c>
      <c r="N11" s="11" t="str">
        <f>IFERROR(IF(DadosClientesPotencial[Fim  
da Previsão] &lt;&gt;"",IF(DadosClientesPotencial[Fim  
da Previsão] = "Dezembro",DadosClientesPotencial[Previsão  Ponderada],0),""),"")</f>
        <v/>
      </c>
    </row>
    <row r="12" spans="2:14" ht="30" customHeight="1" x14ac:dyDescent="0.25">
      <c r="B12" s="3" t="str">
        <f>IFERROR(IF(AND(DadosClientesPotencial[Nome do Cliente em Potencial] &lt;&gt; "", ROW(PrevisãoVendas[Nome do cliente em potencial])&lt;&gt;ÚltimaEntrada),DadosClientesPotencial[Nome do Cliente em Potencial], ""),"")</f>
        <v/>
      </c>
      <c r="C12" s="11" t="str">
        <f>IFERROR(IF(DadosClientesPotencial[Fim  
da Previsão] &lt;&gt;"",IF(DadosClientesPotencial[Fim  
da Previsão]= "Janeiro",DadosClientesPotencial[Previsão  Ponderada],0),""),"")</f>
        <v/>
      </c>
      <c r="D12" s="11" t="str">
        <f>IFERROR(IF(DadosClientesPotencial[Fim  
da Previsão] &lt;&gt;"",IF(DadosClientesPotencial[Fim  
da Previsão] = "Fevereiro",DadosClientesPotencial[Previsão  Ponderada],0),""),"")</f>
        <v/>
      </c>
      <c r="E12" s="11" t="str">
        <f>IFERROR(IF(DadosClientesPotencial[Fim  
da Previsão] &lt;&gt;"",IF(DadosClientesPotencial[Fim  
da Previsão] = "Março",DadosClientesPotencial[Previsão  Ponderada],0),""),"")</f>
        <v/>
      </c>
      <c r="F12" s="17" t="str">
        <f>IFERROR(IF(DadosClientesPotencial[Fim  
da Previsão] &lt;&gt;"",IF(DadosClientesPotencial[Fim  
da Previsão] = "Abril",DadosClientesPotencial[Previsão  Ponderada],0),""),"")</f>
        <v/>
      </c>
      <c r="G12" s="11" t="str">
        <f>IFERROR(IF(DadosClientesPotencial[Fim  
da Previsão] &lt;&gt;"",IF(DadosClientesPotencial[Fim  
da Previsão] = "Maio",DadosClientesPotencial[Previsão  Ponderada],0),""),"")</f>
        <v/>
      </c>
      <c r="H12" s="11" t="str">
        <f>IFERROR(IF(DadosClientesPotencial[Fim  
da Previsão] &lt;&gt;"",IF(DadosClientesPotencial[Fim  
da Previsão] = "Junho",DadosClientesPotencial[Previsão  Ponderada],0),""),"")</f>
        <v/>
      </c>
      <c r="I12" s="11" t="str">
        <f>IFERROR(IF(DadosClientesPotencial[Fim  
da Previsão] &lt;&gt;"",IF(DadosClientesPotencial[Fim  
da Previsão] = "Julho",DadosClientesPotencial[Previsão  Ponderada],0),""),"")</f>
        <v/>
      </c>
      <c r="J12" s="17" t="str">
        <f>IFERROR(IF(DadosClientesPotencial[Fim  
da Previsão] &lt;&gt;"",IF(DadosClientesPotencial[Fim  
da Previsão] = "Agosto",DadosClientesPotencial[Previsão  Ponderada],0),""),"")</f>
        <v/>
      </c>
      <c r="K12" s="11" t="str">
        <f>IFERROR(IF(DadosClientesPotencial[Fim  
da Previsão] &lt;&gt;"",IF(DadosClientesPotencial[Fim  
da Previsão] = "Setembro",DadosClientesPotencial[Previsão  Ponderada],0),""),"")</f>
        <v/>
      </c>
      <c r="L12" s="11" t="str">
        <f>IFERROR(IF(DadosClientesPotencial[Fim  
da Previsão] &lt;&gt;"",IF(DadosClientesPotencial[Fim  
da Previsão] = "Outubro",DadosClientesPotencial[Previsão  Ponderada],0),""),"")</f>
        <v/>
      </c>
      <c r="M12" s="11" t="str">
        <f>IFERROR(IF(DadosClientesPotencial[Fim  
da Previsão] &lt;&gt;"",IF(DadosClientesPotencial[Fim  
da Previsão] = "Novembro",DadosClientesPotencial[Previsão  Ponderada],0),""),"")</f>
        <v/>
      </c>
      <c r="N12" s="11" t="str">
        <f>IFERROR(IF(DadosClientesPotencial[Fim  
da Previsão] &lt;&gt;"",IF(DadosClientesPotencial[Fim  
da Previsão] = "Dezembro",DadosClientesPotencial[Previsão  Ponderada],0),""),"")</f>
        <v/>
      </c>
    </row>
    <row r="13" spans="2:14" ht="30" customHeight="1" x14ac:dyDescent="0.25">
      <c r="B13" s="3" t="str">
        <f>IFERROR(IF(AND(DadosClientesPotencial[Nome do Cliente em Potencial] &lt;&gt; "", ROW(PrevisãoVendas[Nome do cliente em potencial])&lt;&gt;ÚltimaEntrada),DadosClientesPotencial[Nome do Cliente em Potencial], ""),"")</f>
        <v/>
      </c>
      <c r="C13" s="11" t="str">
        <f>IFERROR(IF(DadosClientesPotencial[Fim  
da Previsão] &lt;&gt;"",IF(DadosClientesPotencial[Fim  
da Previsão]= "Janeiro",DadosClientesPotencial[Previsão  Ponderada],0),""),"")</f>
        <v/>
      </c>
      <c r="D13" s="11" t="str">
        <f>IFERROR(IF(DadosClientesPotencial[Fim  
da Previsão] &lt;&gt;"",IF(DadosClientesPotencial[Fim  
da Previsão] = "Fevereiro",DadosClientesPotencial[Previsão  Ponderada],0),""),"")</f>
        <v/>
      </c>
      <c r="E13" s="11" t="str">
        <f>IFERROR(IF(DadosClientesPotencial[Fim  
da Previsão] &lt;&gt;"",IF(DadosClientesPotencial[Fim  
da Previsão] = "Março",DadosClientesPotencial[Previsão  Ponderada],0),""),"")</f>
        <v/>
      </c>
      <c r="F13" s="17" t="str">
        <f>IFERROR(IF(DadosClientesPotencial[Fim  
da Previsão] &lt;&gt;"",IF(DadosClientesPotencial[Fim  
da Previsão] = "Abril",DadosClientesPotencial[Previsão  Ponderada],0),""),"")</f>
        <v/>
      </c>
      <c r="G13" s="11" t="str">
        <f>IFERROR(IF(DadosClientesPotencial[Fim  
da Previsão] &lt;&gt;"",IF(DadosClientesPotencial[Fim  
da Previsão] = "Maio",DadosClientesPotencial[Previsão  Ponderada],0),""),"")</f>
        <v/>
      </c>
      <c r="H13" s="11" t="str">
        <f>IFERROR(IF(DadosClientesPotencial[Fim  
da Previsão] &lt;&gt;"",IF(DadosClientesPotencial[Fim  
da Previsão] = "Junho",DadosClientesPotencial[Previsão  Ponderada],0),""),"")</f>
        <v/>
      </c>
      <c r="I13" s="11" t="str">
        <f>IFERROR(IF(DadosClientesPotencial[Fim  
da Previsão] &lt;&gt;"",IF(DadosClientesPotencial[Fim  
da Previsão] = "Julho",DadosClientesPotencial[Previsão  Ponderada],0),""),"")</f>
        <v/>
      </c>
      <c r="J13" s="17" t="str">
        <f>IFERROR(IF(DadosClientesPotencial[Fim  
da Previsão] &lt;&gt;"",IF(DadosClientesPotencial[Fim  
da Previsão] = "Agosto",DadosClientesPotencial[Previsão  Ponderada],0),""),"")</f>
        <v/>
      </c>
      <c r="K13" s="11" t="str">
        <f>IFERROR(IF(DadosClientesPotencial[Fim  
da Previsão] &lt;&gt;"",IF(DadosClientesPotencial[Fim  
da Previsão] = "Setembro",DadosClientesPotencial[Previsão  Ponderada],0),""),"")</f>
        <v/>
      </c>
      <c r="L13" s="11" t="str">
        <f>IFERROR(IF(DadosClientesPotencial[Fim  
da Previsão] &lt;&gt;"",IF(DadosClientesPotencial[Fim  
da Previsão] = "Outubro",DadosClientesPotencial[Previsão  Ponderada],0),""),"")</f>
        <v/>
      </c>
      <c r="M13" s="11" t="str">
        <f>IFERROR(IF(DadosClientesPotencial[Fim  
da Previsão] &lt;&gt;"",IF(DadosClientesPotencial[Fim  
da Previsão] = "Novembro",DadosClientesPotencial[Previsão  Ponderada],0),""),"")</f>
        <v/>
      </c>
      <c r="N13" s="11" t="str">
        <f>IFERROR(IF(DadosClientesPotencial[Fim  
da Previsão] &lt;&gt;"",IF(DadosClientesPotencial[Fim  
da Previsão] = "Dezembro",DadosClientesPotencial[Previsão  Ponderada],0),""),"")</f>
        <v/>
      </c>
    </row>
    <row r="14" spans="2:14" ht="30" customHeight="1" x14ac:dyDescent="0.25">
      <c r="B14" s="3" t="str">
        <f>IFERROR(IF(AND(DadosClientesPotencial[Nome do Cliente em Potencial] &lt;&gt; "", ROW(PrevisãoVendas[Nome do cliente em potencial])&lt;&gt;ÚltimaEntrada),DadosClientesPotencial[Nome do Cliente em Potencial], ""),"")</f>
        <v/>
      </c>
      <c r="C14" s="11" t="str">
        <f>IFERROR(IF(DadosClientesPotencial[Fim  
da Previsão] &lt;&gt;"",IF(DadosClientesPotencial[Fim  
da Previsão]= "Janeiro",DadosClientesPotencial[Previsão  Ponderada],0),""),"")</f>
        <v/>
      </c>
      <c r="D14" s="11" t="str">
        <f>IFERROR(IF(DadosClientesPotencial[Fim  
da Previsão] &lt;&gt;"",IF(DadosClientesPotencial[Fim  
da Previsão] = "Fevereiro",DadosClientesPotencial[Previsão  Ponderada],0),""),"")</f>
        <v/>
      </c>
      <c r="E14" s="11" t="str">
        <f>IFERROR(IF(DadosClientesPotencial[Fim  
da Previsão] &lt;&gt;"",IF(DadosClientesPotencial[Fim  
da Previsão] = "Março",DadosClientesPotencial[Previsão  Ponderada],0),""),"")</f>
        <v/>
      </c>
      <c r="F14" s="17" t="str">
        <f>IFERROR(IF(DadosClientesPotencial[Fim  
da Previsão] &lt;&gt;"",IF(DadosClientesPotencial[Fim  
da Previsão] = "Abril",DadosClientesPotencial[Previsão  Ponderada],0),""),"")</f>
        <v/>
      </c>
      <c r="G14" s="11" t="str">
        <f>IFERROR(IF(DadosClientesPotencial[Fim  
da Previsão] &lt;&gt;"",IF(DadosClientesPotencial[Fim  
da Previsão] = "Maio",DadosClientesPotencial[Previsão  Ponderada],0),""),"")</f>
        <v/>
      </c>
      <c r="H14" s="11" t="str">
        <f>IFERROR(IF(DadosClientesPotencial[Fim  
da Previsão] &lt;&gt;"",IF(DadosClientesPotencial[Fim  
da Previsão] = "Junho",DadosClientesPotencial[Previsão  Ponderada],0),""),"")</f>
        <v/>
      </c>
      <c r="I14" s="11" t="str">
        <f>IFERROR(IF(DadosClientesPotencial[Fim  
da Previsão] &lt;&gt;"",IF(DadosClientesPotencial[Fim  
da Previsão] = "Julho",DadosClientesPotencial[Previsão  Ponderada],0),""),"")</f>
        <v/>
      </c>
      <c r="J14" s="17" t="str">
        <f>IFERROR(IF(DadosClientesPotencial[Fim  
da Previsão] &lt;&gt;"",IF(DadosClientesPotencial[Fim  
da Previsão] = "Agosto",DadosClientesPotencial[Previsão  Ponderada],0),""),"")</f>
        <v/>
      </c>
      <c r="K14" s="11" t="str">
        <f>IFERROR(IF(DadosClientesPotencial[Fim  
da Previsão] &lt;&gt;"",IF(DadosClientesPotencial[Fim  
da Previsão] = "Setembro",DadosClientesPotencial[Previsão  Ponderada],0),""),"")</f>
        <v/>
      </c>
      <c r="L14" s="11" t="str">
        <f>IFERROR(IF(DadosClientesPotencial[Fim  
da Previsão] &lt;&gt;"",IF(DadosClientesPotencial[Fim  
da Previsão] = "Outubro",DadosClientesPotencial[Previsão  Ponderada],0),""),"")</f>
        <v/>
      </c>
      <c r="M14" s="11" t="str">
        <f>IFERROR(IF(DadosClientesPotencial[Fim  
da Previsão] &lt;&gt;"",IF(DadosClientesPotencial[Fim  
da Previsão] = "Novembro",DadosClientesPotencial[Previsão  Ponderada],0),""),"")</f>
        <v/>
      </c>
      <c r="N14" s="11" t="str">
        <f>IFERROR(IF(DadosClientesPotencial[Fim  
da Previsão] &lt;&gt;"",IF(DadosClientesPotencial[Fim  
da Previsão] = "Dezembro",DadosClientesPotencial[Previsão  Ponderada],0),""),"")</f>
        <v/>
      </c>
    </row>
    <row r="15" spans="2:14" ht="30" customHeight="1" x14ac:dyDescent="0.25">
      <c r="B15" s="3" t="str">
        <f>IFERROR(IF(AND(DadosClientesPotencial[Nome do Cliente em Potencial] &lt;&gt; "", ROW(PrevisãoVendas[Nome do cliente em potencial])&lt;&gt;ÚltimaEntrada),DadosClientesPotencial[Nome do Cliente em Potencial], ""),"")</f>
        <v/>
      </c>
      <c r="C15" s="11" t="str">
        <f>IFERROR(IF(DadosClientesPotencial[Fim  
da Previsão] &lt;&gt;"",IF(DadosClientesPotencial[Fim  
da Previsão]= "Janeiro",DadosClientesPotencial[Previsão  Ponderada],0),""),"")</f>
        <v/>
      </c>
      <c r="D15" s="11" t="str">
        <f>IFERROR(IF(DadosClientesPotencial[Fim  
da Previsão] &lt;&gt;"",IF(DadosClientesPotencial[Fim  
da Previsão] = "Fevereiro",DadosClientesPotencial[Previsão  Ponderada],0),""),"")</f>
        <v/>
      </c>
      <c r="E15" s="11" t="str">
        <f>IFERROR(IF(DadosClientesPotencial[Fim  
da Previsão] &lt;&gt;"",IF(DadosClientesPotencial[Fim  
da Previsão] = "Março",DadosClientesPotencial[Previsão  Ponderada],0),""),"")</f>
        <v/>
      </c>
      <c r="F15" s="17" t="str">
        <f>IFERROR(IF(DadosClientesPotencial[Fim  
da Previsão] &lt;&gt;"",IF(DadosClientesPotencial[Fim  
da Previsão] = "Abril",DadosClientesPotencial[Previsão  Ponderada],0),""),"")</f>
        <v/>
      </c>
      <c r="G15" s="11" t="str">
        <f>IFERROR(IF(DadosClientesPotencial[Fim  
da Previsão] &lt;&gt;"",IF(DadosClientesPotencial[Fim  
da Previsão] = "Maio",DadosClientesPotencial[Previsão  Ponderada],0),""),"")</f>
        <v/>
      </c>
      <c r="H15" s="11" t="str">
        <f>IFERROR(IF(DadosClientesPotencial[Fim  
da Previsão] &lt;&gt;"",IF(DadosClientesPotencial[Fim  
da Previsão] = "Junho",DadosClientesPotencial[Previsão  Ponderada],0),""),"")</f>
        <v/>
      </c>
      <c r="I15" s="11" t="str">
        <f>IFERROR(IF(DadosClientesPotencial[Fim  
da Previsão] &lt;&gt;"",IF(DadosClientesPotencial[Fim  
da Previsão] = "Julho",DadosClientesPotencial[Previsão  Ponderada],0),""),"")</f>
        <v/>
      </c>
      <c r="J15" s="17" t="str">
        <f>IFERROR(IF(DadosClientesPotencial[Fim  
da Previsão] &lt;&gt;"",IF(DadosClientesPotencial[Fim  
da Previsão] = "Agosto",DadosClientesPotencial[Previsão  Ponderada],0),""),"")</f>
        <v/>
      </c>
      <c r="K15" s="11" t="str">
        <f>IFERROR(IF(DadosClientesPotencial[Fim  
da Previsão] &lt;&gt;"",IF(DadosClientesPotencial[Fim  
da Previsão] = "Setembro",DadosClientesPotencial[Previsão  Ponderada],0),""),"")</f>
        <v/>
      </c>
      <c r="L15" s="11" t="str">
        <f>IFERROR(IF(DadosClientesPotencial[Fim  
da Previsão] &lt;&gt;"",IF(DadosClientesPotencial[Fim  
da Previsão] = "Outubro",DadosClientesPotencial[Previsão  Ponderada],0),""),"")</f>
        <v/>
      </c>
      <c r="M15" s="11" t="str">
        <f>IFERROR(IF(DadosClientesPotencial[Fim  
da Previsão] &lt;&gt;"",IF(DadosClientesPotencial[Fim  
da Previsão] = "Novembro",DadosClientesPotencial[Previsão  Ponderada],0),""),"")</f>
        <v/>
      </c>
      <c r="N15" s="11" t="str">
        <f>IFERROR(IF(DadosClientesPotencial[Fim  
da Previsão] &lt;&gt;"",IF(DadosClientesPotencial[Fim  
da Previsão] = "Dezembro",DadosClientesPotencial[Previsão  Ponderada],0),""),"")</f>
        <v/>
      </c>
    </row>
    <row r="16" spans="2:14" ht="30" customHeight="1" x14ac:dyDescent="0.25">
      <c r="B16" s="3" t="str">
        <f>IFERROR(IF(AND(DadosClientesPotencial[Nome do Cliente em Potencial] &lt;&gt; "", ROW(PrevisãoVendas[Nome do cliente em potencial])&lt;&gt;ÚltimaEntrada),DadosClientesPotencial[Nome do Cliente em Potencial], ""),"")</f>
        <v/>
      </c>
      <c r="C16" s="11" t="str">
        <f>IFERROR(IF(DadosClientesPotencial[Fim  
da Previsão] &lt;&gt;"",IF(DadosClientesPotencial[Fim  
da Previsão]= "Janeiro",DadosClientesPotencial[Previsão  Ponderada],0),""),"")</f>
        <v/>
      </c>
      <c r="D16" s="11" t="str">
        <f>IFERROR(IF(DadosClientesPotencial[Fim  
da Previsão] &lt;&gt;"",IF(DadosClientesPotencial[Fim  
da Previsão] = "Fevereiro",DadosClientesPotencial[Previsão  Ponderada],0),""),"")</f>
        <v/>
      </c>
      <c r="E16" s="11" t="str">
        <f>IFERROR(IF(DadosClientesPotencial[Fim  
da Previsão] &lt;&gt;"",IF(DadosClientesPotencial[Fim  
da Previsão] = "Março",DadosClientesPotencial[Previsão  Ponderada],0),""),"")</f>
        <v/>
      </c>
      <c r="F16" s="17" t="str">
        <f>IFERROR(IF(DadosClientesPotencial[Fim  
da Previsão] &lt;&gt;"",IF(DadosClientesPotencial[Fim  
da Previsão] = "Abril",DadosClientesPotencial[Previsão  Ponderada],0),""),"")</f>
        <v/>
      </c>
      <c r="G16" s="11" t="str">
        <f>IFERROR(IF(DadosClientesPotencial[Fim  
da Previsão] &lt;&gt;"",IF(DadosClientesPotencial[Fim  
da Previsão] = "Maio",DadosClientesPotencial[Previsão  Ponderada],0),""),"")</f>
        <v/>
      </c>
      <c r="H16" s="11" t="str">
        <f>IFERROR(IF(DadosClientesPotencial[Fim  
da Previsão] &lt;&gt;"",IF(DadosClientesPotencial[Fim  
da Previsão] = "Junho",DadosClientesPotencial[Previsão  Ponderada],0),""),"")</f>
        <v/>
      </c>
      <c r="I16" s="11" t="str">
        <f>IFERROR(IF(DadosClientesPotencial[Fim  
da Previsão] &lt;&gt;"",IF(DadosClientesPotencial[Fim  
da Previsão] = "Julho",DadosClientesPotencial[Previsão  Ponderada],0),""),"")</f>
        <v/>
      </c>
      <c r="J16" s="17" t="str">
        <f>IFERROR(IF(DadosClientesPotencial[Fim  
da Previsão] &lt;&gt;"",IF(DadosClientesPotencial[Fim  
da Previsão] = "Agosto",DadosClientesPotencial[Previsão  Ponderada],0),""),"")</f>
        <v/>
      </c>
      <c r="K16" s="11" t="str">
        <f>IFERROR(IF(DadosClientesPotencial[Fim  
da Previsão] &lt;&gt;"",IF(DadosClientesPotencial[Fim  
da Previsão] = "Setembro",DadosClientesPotencial[Previsão  Ponderada],0),""),"")</f>
        <v/>
      </c>
      <c r="L16" s="11" t="str">
        <f>IFERROR(IF(DadosClientesPotencial[Fim  
da Previsão] &lt;&gt;"",IF(DadosClientesPotencial[Fim  
da Previsão] = "Outubro",DadosClientesPotencial[Previsão  Ponderada],0),""),"")</f>
        <v/>
      </c>
      <c r="M16" s="11" t="str">
        <f>IFERROR(IF(DadosClientesPotencial[Fim  
da Previsão] &lt;&gt;"",IF(DadosClientesPotencial[Fim  
da Previsão] = "Novembro",DadosClientesPotencial[Previsão  Ponderada],0),""),"")</f>
        <v/>
      </c>
      <c r="N16" s="11" t="str">
        <f>IFERROR(IF(DadosClientesPotencial[Fim  
da Previsão] &lt;&gt;"",IF(DadosClientesPotencial[Fim  
da Previsão] = "Dezembro",DadosClientesPotencial[Previsão  Ponderada],0),""),"")</f>
        <v/>
      </c>
    </row>
    <row r="17" spans="2:14" ht="30" customHeight="1" x14ac:dyDescent="0.25">
      <c r="B17" s="3" t="str">
        <f>IFERROR(IF(AND(DadosClientesPotencial[Nome do Cliente em Potencial] &lt;&gt; "", ROW(PrevisãoVendas[Nome do cliente em potencial])&lt;&gt;ÚltimaEntrada),DadosClientesPotencial[Nome do Cliente em Potencial], ""),"")</f>
        <v/>
      </c>
      <c r="C17" s="11" t="str">
        <f>IFERROR(IF(DadosClientesPotencial[Fim  
da Previsão] &lt;&gt;"",IF(DadosClientesPotencial[Fim  
da Previsão]= "Janeiro",DadosClientesPotencial[Previsão  Ponderada],0),""),"")</f>
        <v/>
      </c>
      <c r="D17" s="11" t="str">
        <f>IFERROR(IF(DadosClientesPotencial[Fim  
da Previsão] &lt;&gt;"",IF(DadosClientesPotencial[Fim  
da Previsão] = "Fevereiro",DadosClientesPotencial[Previsão  Ponderada],0),""),"")</f>
        <v/>
      </c>
      <c r="E17" s="11" t="str">
        <f>IFERROR(IF(DadosClientesPotencial[Fim  
da Previsão] &lt;&gt;"",IF(DadosClientesPotencial[Fim  
da Previsão] = "Março",DadosClientesPotencial[Previsão  Ponderada],0),""),"")</f>
        <v/>
      </c>
      <c r="F17" s="17" t="str">
        <f>IFERROR(IF(DadosClientesPotencial[Fim  
da Previsão] &lt;&gt;"",IF(DadosClientesPotencial[Fim  
da Previsão] = "Abril",DadosClientesPotencial[Previsão  Ponderada],0),""),"")</f>
        <v/>
      </c>
      <c r="G17" s="11" t="str">
        <f>IFERROR(IF(DadosClientesPotencial[Fim  
da Previsão] &lt;&gt;"",IF(DadosClientesPotencial[Fim  
da Previsão] = "Maio",DadosClientesPotencial[Previsão  Ponderada],0),""),"")</f>
        <v/>
      </c>
      <c r="H17" s="11" t="str">
        <f>IFERROR(IF(DadosClientesPotencial[Fim  
da Previsão] &lt;&gt;"",IF(DadosClientesPotencial[Fim  
da Previsão] = "Junho",DadosClientesPotencial[Previsão  Ponderada],0),""),"")</f>
        <v/>
      </c>
      <c r="I17" s="11" t="str">
        <f>IFERROR(IF(DadosClientesPotencial[Fim  
da Previsão] &lt;&gt;"",IF(DadosClientesPotencial[Fim  
da Previsão] = "Julho",DadosClientesPotencial[Previsão  Ponderada],0),""),"")</f>
        <v/>
      </c>
      <c r="J17" s="17" t="str">
        <f>IFERROR(IF(DadosClientesPotencial[Fim  
da Previsão] &lt;&gt;"",IF(DadosClientesPotencial[Fim  
da Previsão] = "Agosto",DadosClientesPotencial[Previsão  Ponderada],0),""),"")</f>
        <v/>
      </c>
      <c r="K17" s="11" t="str">
        <f>IFERROR(IF(DadosClientesPotencial[Fim  
da Previsão] &lt;&gt;"",IF(DadosClientesPotencial[Fim  
da Previsão] = "Setembro",DadosClientesPotencial[Previsão  Ponderada],0),""),"")</f>
        <v/>
      </c>
      <c r="L17" s="11" t="str">
        <f>IFERROR(IF(DadosClientesPotencial[Fim  
da Previsão] &lt;&gt;"",IF(DadosClientesPotencial[Fim  
da Previsão] = "Outubro",DadosClientesPotencial[Previsão  Ponderada],0),""),"")</f>
        <v/>
      </c>
      <c r="M17" s="11" t="str">
        <f>IFERROR(IF(DadosClientesPotencial[Fim  
da Previsão] &lt;&gt;"",IF(DadosClientesPotencial[Fim  
da Previsão] = "Novembro",DadosClientesPotencial[Previsão  Ponderada],0),""),"")</f>
        <v/>
      </c>
      <c r="N17" s="11" t="str">
        <f>IFERROR(IF(DadosClientesPotencial[Fim  
da Previsão] &lt;&gt;"",IF(DadosClientesPotencial[Fim  
da Previsão] = "Dezembro",DadosClientesPotencial[Previsão  Ponderada],0),""),"")</f>
        <v/>
      </c>
    </row>
    <row r="18" spans="2:14" ht="30" customHeight="1" x14ac:dyDescent="0.25">
      <c r="B18" s="3" t="str">
        <f>IFERROR(IF(AND(DadosClientesPotencial[Nome do Cliente em Potencial] &lt;&gt; "", ROW(PrevisãoVendas[Nome do cliente em potencial])&lt;&gt;ÚltimaEntrada),DadosClientesPotencial[Nome do Cliente em Potencial], ""),"")</f>
        <v/>
      </c>
      <c r="C18" s="11" t="str">
        <f>IFERROR(IF(DadosClientesPotencial[Fim  
da Previsão] &lt;&gt;"",IF(DadosClientesPotencial[Fim  
da Previsão]= "Janeiro",DadosClientesPotencial[Previsão  Ponderada],0),""),"")</f>
        <v/>
      </c>
      <c r="D18" s="11" t="str">
        <f>IFERROR(IF(DadosClientesPotencial[Fim  
da Previsão] &lt;&gt;"",IF(DadosClientesPotencial[Fim  
da Previsão] = "Fevereiro",DadosClientesPotencial[Previsão  Ponderada],0),""),"")</f>
        <v/>
      </c>
      <c r="E18" s="11" t="str">
        <f>IFERROR(IF(DadosClientesPotencial[Fim  
da Previsão] &lt;&gt;"",IF(DadosClientesPotencial[Fim  
da Previsão] = "Março",DadosClientesPotencial[Previsão  Ponderada],0),""),"")</f>
        <v/>
      </c>
      <c r="F18" s="17" t="str">
        <f>IFERROR(IF(DadosClientesPotencial[Fim  
da Previsão] &lt;&gt;"",IF(DadosClientesPotencial[Fim  
da Previsão] = "Abril",DadosClientesPotencial[Previsão  Ponderada],0),""),"")</f>
        <v/>
      </c>
      <c r="G18" s="11" t="str">
        <f>IFERROR(IF(DadosClientesPotencial[Fim  
da Previsão] &lt;&gt;"",IF(DadosClientesPotencial[Fim  
da Previsão] = "Maio",DadosClientesPotencial[Previsão  Ponderada],0),""),"")</f>
        <v/>
      </c>
      <c r="H18" s="11" t="str">
        <f>IFERROR(IF(DadosClientesPotencial[Fim  
da Previsão] &lt;&gt;"",IF(DadosClientesPotencial[Fim  
da Previsão] = "Junho",DadosClientesPotencial[Previsão  Ponderada],0),""),"")</f>
        <v/>
      </c>
      <c r="I18" s="11" t="str">
        <f>IFERROR(IF(DadosClientesPotencial[Fim  
da Previsão] &lt;&gt;"",IF(DadosClientesPotencial[Fim  
da Previsão] = "Julho",DadosClientesPotencial[Previsão  Ponderada],0),""),"")</f>
        <v/>
      </c>
      <c r="J18" s="17" t="str">
        <f>IFERROR(IF(DadosClientesPotencial[Fim  
da Previsão] &lt;&gt;"",IF(DadosClientesPotencial[Fim  
da Previsão] = "Agosto",DadosClientesPotencial[Previsão  Ponderada],0),""),"")</f>
        <v/>
      </c>
      <c r="K18" s="11" t="str">
        <f>IFERROR(IF(DadosClientesPotencial[Fim  
da Previsão] &lt;&gt;"",IF(DadosClientesPotencial[Fim  
da Previsão] = "Setembro",DadosClientesPotencial[Previsão  Ponderada],0),""),"")</f>
        <v/>
      </c>
      <c r="L18" s="11" t="str">
        <f>IFERROR(IF(DadosClientesPotencial[Fim  
da Previsão] &lt;&gt;"",IF(DadosClientesPotencial[Fim  
da Previsão] = "Outubro",DadosClientesPotencial[Previsão  Ponderada],0),""),"")</f>
        <v/>
      </c>
      <c r="M18" s="11" t="str">
        <f>IFERROR(IF(DadosClientesPotencial[Fim  
da Previsão] &lt;&gt;"",IF(DadosClientesPotencial[Fim  
da Previsão] = "Novembro",DadosClientesPotencial[Previsão  Ponderada],0),""),"")</f>
        <v/>
      </c>
      <c r="N18" s="11" t="str">
        <f>IFERROR(IF(DadosClientesPotencial[Fim  
da Previsão] &lt;&gt;"",IF(DadosClientesPotencial[Fim  
da Previsão] = "Dezembro",DadosClientesPotencial[Previsão  Ponderada],0),""),"")</f>
        <v/>
      </c>
    </row>
    <row r="19" spans="2:14" ht="30" customHeight="1" x14ac:dyDescent="0.25">
      <c r="B19" s="3" t="str">
        <f>IFERROR(IF(AND(DadosClientesPotencial[Nome do Cliente em Potencial] &lt;&gt; "", ROW(PrevisãoVendas[Nome do cliente em potencial])&lt;&gt;ÚltimaEntrada),DadosClientesPotencial[Nome do Cliente em Potencial], ""),"")</f>
        <v/>
      </c>
      <c r="C19" s="11" t="str">
        <f>IFERROR(IF(DadosClientesPotencial[Fim  
da Previsão] &lt;&gt;"",IF(DadosClientesPotencial[Fim  
da Previsão]= "Janeiro",DadosClientesPotencial[Previsão  Ponderada],0),""),"")</f>
        <v/>
      </c>
      <c r="D19" s="11" t="str">
        <f>IFERROR(IF(DadosClientesPotencial[Fim  
da Previsão] &lt;&gt;"",IF(DadosClientesPotencial[Fim  
da Previsão] = "Fevereiro",DadosClientesPotencial[Previsão  Ponderada],0),""),"")</f>
        <v/>
      </c>
      <c r="E19" s="11" t="str">
        <f>IFERROR(IF(DadosClientesPotencial[Fim  
da Previsão] &lt;&gt;"",IF(DadosClientesPotencial[Fim  
da Previsão] = "Março",DadosClientesPotencial[Previsão  Ponderada],0),""),"")</f>
        <v/>
      </c>
      <c r="F19" s="17" t="str">
        <f>IFERROR(IF(DadosClientesPotencial[Fim  
da Previsão] &lt;&gt;"",IF(DadosClientesPotencial[Fim  
da Previsão] = "Abril",DadosClientesPotencial[Previsão  Ponderada],0),""),"")</f>
        <v/>
      </c>
      <c r="G19" s="11" t="str">
        <f>IFERROR(IF(DadosClientesPotencial[Fim  
da Previsão] &lt;&gt;"",IF(DadosClientesPotencial[Fim  
da Previsão] = "Maio",DadosClientesPotencial[Previsão  Ponderada],0),""),"")</f>
        <v/>
      </c>
      <c r="H19" s="11" t="str">
        <f>IFERROR(IF(DadosClientesPotencial[Fim  
da Previsão] &lt;&gt;"",IF(DadosClientesPotencial[Fim  
da Previsão] = "Junho",DadosClientesPotencial[Previsão  Ponderada],0),""),"")</f>
        <v/>
      </c>
      <c r="I19" s="11" t="str">
        <f>IFERROR(IF(DadosClientesPotencial[Fim  
da Previsão] &lt;&gt;"",IF(DadosClientesPotencial[Fim  
da Previsão] = "Julho",DadosClientesPotencial[Previsão  Ponderada],0),""),"")</f>
        <v/>
      </c>
      <c r="J19" s="17" t="str">
        <f>IFERROR(IF(DadosClientesPotencial[Fim  
da Previsão] &lt;&gt;"",IF(DadosClientesPotencial[Fim  
da Previsão] = "Agosto",DadosClientesPotencial[Previsão  Ponderada],0),""),"")</f>
        <v/>
      </c>
      <c r="K19" s="11" t="str">
        <f>IFERROR(IF(DadosClientesPotencial[Fim  
da Previsão] &lt;&gt;"",IF(DadosClientesPotencial[Fim  
da Previsão] = "Setembro",DadosClientesPotencial[Previsão  Ponderada],0),""),"")</f>
        <v/>
      </c>
      <c r="L19" s="11" t="str">
        <f>IFERROR(IF(DadosClientesPotencial[Fim  
da Previsão] &lt;&gt;"",IF(DadosClientesPotencial[Fim  
da Previsão] = "Outubro",DadosClientesPotencial[Previsão  Ponderada],0),""),"")</f>
        <v/>
      </c>
      <c r="M19" s="11" t="str">
        <f>IFERROR(IF(DadosClientesPotencial[Fim  
da Previsão] &lt;&gt;"",IF(DadosClientesPotencial[Fim  
da Previsão] = "Novembro",DadosClientesPotencial[Previsão  Ponderada],0),""),"")</f>
        <v/>
      </c>
      <c r="N19" s="11" t="str">
        <f>IFERROR(IF(DadosClientesPotencial[Fim  
da Previsão] &lt;&gt;"",IF(DadosClientesPotencial[Fim  
da Previsão] = "Dezembro",DadosClientesPotencial[Previsão  Ponderada],0),""),"")</f>
        <v/>
      </c>
    </row>
    <row r="20" spans="2:14" ht="30" customHeight="1" thickBot="1" x14ac:dyDescent="0.3">
      <c r="B20" s="3" t="s">
        <v>6</v>
      </c>
      <c r="C20" s="18">
        <f>SUBTOTAL(109,PrevisãoVendas[Previsão para  
janeiro])</f>
        <v>270000</v>
      </c>
      <c r="D20" s="18">
        <f>SUBTOTAL(109,PrevisãoVendas[Previsão para  
fevereiro])</f>
        <v>20000</v>
      </c>
      <c r="E20" s="18">
        <f>SUBTOTAL(109,PrevisãoVendas[Previsão para  
março])</f>
        <v>20000</v>
      </c>
      <c r="F20" s="19">
        <f>SUBTOTAL(109,PrevisãoVendas[Previsão para  
abril])</f>
        <v>0</v>
      </c>
      <c r="G20" s="18">
        <f>SUBTOTAL(109,PrevisãoVendas[Previsão para  
maio])</f>
        <v>0</v>
      </c>
      <c r="H20" s="18">
        <f>SUBTOTAL(109,PrevisãoVendas[Previsão para  
junho])</f>
        <v>0</v>
      </c>
      <c r="I20" s="18">
        <f>SUBTOTAL(109,PrevisãoVendas[Previsão para julho])</f>
        <v>0</v>
      </c>
      <c r="J20" s="19">
        <f>SUBTOTAL(109,PrevisãoVendas[Previsão para  
agosto])</f>
        <v>0</v>
      </c>
      <c r="K20" s="18">
        <f>SUBTOTAL(109,PrevisãoVendas[Previsão para  
setembro])</f>
        <v>0</v>
      </c>
      <c r="L20" s="18">
        <f>SUBTOTAL(109,PrevisãoVendas[Setembro para  
outubro])</f>
        <v>0</v>
      </c>
      <c r="M20" s="18">
        <f>SUBTOTAL(109,PrevisãoVendas[Previsão para  
novembro])</f>
        <v>0</v>
      </c>
      <c r="N20" s="18">
        <f>SUBTOTAL(109,PrevisãoVendas[Previsão para  
dezembro])</f>
        <v>0</v>
      </c>
    </row>
    <row r="21" spans="2:14" ht="30" customHeight="1" thickTop="1" thickBot="1" x14ac:dyDescent="0.3">
      <c r="B21" s="13" t="s">
        <v>22</v>
      </c>
      <c r="C21" s="12">
        <f>C20</f>
        <v>270000</v>
      </c>
      <c r="D21" s="12">
        <f t="shared" ref="D21" si="0">C21+D20</f>
        <v>290000</v>
      </c>
      <c r="E21" s="12">
        <f t="shared" ref="E21" si="1">D21+E20</f>
        <v>310000</v>
      </c>
      <c r="F21" s="14">
        <f t="shared" ref="F21" si="2">E21+F20</f>
        <v>310000</v>
      </c>
      <c r="G21" s="12">
        <f t="shared" ref="G21" si="3">F21+G20</f>
        <v>310000</v>
      </c>
      <c r="H21" s="12">
        <f t="shared" ref="H21" si="4">G21+H20</f>
        <v>310000</v>
      </c>
      <c r="I21" s="12">
        <f t="shared" ref="I21" si="5">H21+I20</f>
        <v>310000</v>
      </c>
      <c r="J21" s="14">
        <f t="shared" ref="J21" si="6">I21+J20</f>
        <v>310000</v>
      </c>
      <c r="K21" s="12">
        <f t="shared" ref="K21" si="7">J21+K20</f>
        <v>310000</v>
      </c>
      <c r="L21" s="12">
        <f t="shared" ref="L21" si="8">K21+L20</f>
        <v>310000</v>
      </c>
      <c r="M21" s="12">
        <f t="shared" ref="M21" si="9">L21+M20</f>
        <v>310000</v>
      </c>
      <c r="N21" s="12">
        <f t="shared" ref="N21" si="10">M21+N20</f>
        <v>310000</v>
      </c>
    </row>
    <row r="22" spans="2:14" ht="30" customHeight="1" thickTop="1" x14ac:dyDescent="0.25"/>
  </sheetData>
  <mergeCells count="2">
    <mergeCell ref="B4:L4"/>
    <mergeCell ref="M4:N4"/>
  </mergeCells>
  <dataValidations count="8">
    <dataValidation allowBlank="1" showInputMessage="1" showErrorMessage="1" prompt="A previsão mensal e acumulada de receita é atualizada automaticamente nesta planilha. Esses dados são usados para atualizar automaticamente a planilha de Previsão Ponderada Mensal" sqref="A1" xr:uid="{00000000-0002-0000-0100-000000000000}"/>
    <dataValidation allowBlank="1" showInputMessage="1" showErrorMessage="1" prompt="O título desta planilha está nesta célula" sqref="B2" xr:uid="{00000000-0002-0000-0100-000001000000}"/>
    <dataValidation allowBlank="1" showInputMessage="1" showErrorMessage="1" prompt="A Data é atualizada automaticamente nesta célula com base na data inserida em B3 na planilha de Dados de Clientes em Potencial" sqref="B3" xr:uid="{00000000-0002-0000-0100-000002000000}"/>
    <dataValidation allowBlank="1" showInputMessage="1" showErrorMessage="1" prompt="O Nome do Cliente em Potencial é atualizado automaticamente na coluna abaixo deste cabeçalho. Adicione novas linhas na tabela PrevisãoVendas conforme novos clientes em potencial são adicionados à planilha Dados de Clientes em Potencial" sqref="B5" xr:uid="{00000000-0002-0000-0100-000003000000}"/>
    <dataValidation allowBlank="1" showInputMessage="1" showErrorMessage="1" prompt="A previsão para este mês é atualizada automaticamente na coluna abaixo deste cabeçalho" sqref="C5:N5" xr:uid="{00000000-0002-0000-0100-000004000000}"/>
    <dataValidation allowBlank="1" showInputMessage="1" showErrorMessage="1" prompt="O Nome da Empresa é atualizado automaticamente nesta célula com base no nome da empresa inserido na célula B1 na planilha de Dados de Clientes em Potencial" sqref="B1" xr:uid="{00000000-0002-0000-0100-000005000000}"/>
    <dataValidation allowBlank="1" showInputMessage="1" showErrorMessage="1" prompt="O Total Acumulado é calculado automaticamente nas células à direita" sqref="B21" xr:uid="{00000000-0002-0000-0100-000006000000}"/>
    <dataValidation allowBlank="1" showInputMessage="1" showErrorMessage="1" prompt="O Nome da Empresa é atualizado automaticamente nesta célula com base no nome da empresa inserido em B1 na planilha de Dados de Clientes em Potencial" sqref="B4:L4" xr:uid="{00000000-0002-0000-0100-000007000000}"/>
  </dataValidations>
  <printOptions horizontalCentered="1"/>
  <pageMargins left="0.4" right="0.4" top="0.4" bottom="0.4" header="0.3" footer="0.3"/>
  <pageSetup paperSize="9" fitToHeight="0" orientation="landscape" r:id="rId1"/>
  <headerFooter differentFirst="1">
    <oddFooter>Page &amp;P of &amp;N</oddFooter>
  </headerFooter>
  <ignoredErrors>
    <ignoredError sqref="F6:N6"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B1:B3"/>
  <sheetViews>
    <sheetView showGridLines="0" workbookViewId="0"/>
  </sheetViews>
  <sheetFormatPr defaultRowHeight="15" x14ac:dyDescent="0.25"/>
  <cols>
    <col min="1" max="1" width="2.7109375" customWidth="1"/>
    <col min="2" max="2" width="175.42578125" customWidth="1"/>
    <col min="3" max="3" width="2.7109375" customWidth="1"/>
    <col min="10" max="10" width="37.85546875" customWidth="1"/>
  </cols>
  <sheetData>
    <row r="1" spans="2:2" ht="54.95" customHeight="1" thickBot="1" x14ac:dyDescent="0.3">
      <c r="B1" s="4" t="str">
        <f>Nome_Empresa</f>
        <v>Nome da empresa</v>
      </c>
    </row>
    <row r="2" spans="2:2" ht="33.950000000000003" customHeight="1" thickTop="1" thickBot="1" x14ac:dyDescent="0.3">
      <c r="B2" s="1" t="s">
        <v>35</v>
      </c>
    </row>
    <row r="3" spans="2:2" x14ac:dyDescent="0.25">
      <c r="B3" t="s">
        <v>36</v>
      </c>
    </row>
  </sheetData>
  <dataValidations count="4">
    <dataValidation allowBlank="1" showInputMessage="1" showErrorMessage="1" prompt="O gráfico Previsão Ponderada Mensal com base em dados na planilha Previsão de Vendas. O gráfico é atualizado automaticamente" sqref="A1" xr:uid="{00000000-0002-0000-0200-000000000000}"/>
    <dataValidation allowBlank="1" showInputMessage="1" showErrorMessage="1" prompt="Gráfico de linhas comparando a previsão de receita e a previsão ponderada por mês nesta coluna" sqref="B3" xr:uid="{00000000-0002-0000-0200-000001000000}"/>
    <dataValidation allowBlank="1" showInputMessage="1" showErrorMessage="1" prompt="O Nome da Empresa é atualizado automaticamente nesta célula com base no nome da empresa inserido na célula B1 na planilha de Dados de Clientes em Potencial" sqref="B1" xr:uid="{00000000-0002-0000-0200-000002000000}"/>
    <dataValidation allowBlank="1" showInputMessage="1" showErrorMessage="1" prompt="O título desta planilha está nesta célula" sqref="B2" xr:uid="{00000000-0002-0000-0200-000003000000}"/>
  </dataValidations>
  <printOptions horizontalCentered="1"/>
  <pageMargins left="0.4" right="0.4" top="0.4" bottom="0.4" header="0.3" footer="0.3"/>
  <pageSetup paperSize="9" scale="77" fitToHeight="0" orientation="landscape" r:id="rId1"/>
  <headerFooter differentFirst="1">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8</vt:i4>
      </vt:variant>
    </vt:vector>
  </HeadingPairs>
  <TitlesOfParts>
    <vt:vector size="11" baseType="lpstr">
      <vt:lpstr>Dados de Clientes em Potencial</vt:lpstr>
      <vt:lpstr>Vendas Previstas </vt:lpstr>
      <vt:lpstr>Previsão Ponderada Mensal</vt:lpstr>
      <vt:lpstr>'Dados de Clientes em Potencial'!_FiltrarBancodeDados</vt:lpstr>
      <vt:lpstr>DataMonitor</vt:lpstr>
      <vt:lpstr>LinhaTítuloRegião1..N22</vt:lpstr>
      <vt:lpstr>Nome_Empresa</vt:lpstr>
      <vt:lpstr>Título1</vt:lpstr>
      <vt:lpstr>Título2</vt:lpstr>
      <vt:lpstr>'Dados de Clientes em Potencial'!Titulos_de_impressao</vt:lpstr>
      <vt:lpstr>'Vendas Previstas '!Titulos_de_impressao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2017-01-27T06:14:55Z</dcterms:created>
  <dcterms:modified xsi:type="dcterms:W3CDTF">2018-05-21T02:42:22Z</dcterms:modified>
</cp:coreProperties>
</file>