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ester\Desktop\"/>
    </mc:Choice>
  </mc:AlternateContent>
  <bookViews>
    <workbookView xWindow="0" yWindow="0" windowWidth="28800" windowHeight="11760"/>
  </bookViews>
  <sheets>
    <sheet name="SEMESTER" sheetId="1" r:id="rId1"/>
    <sheet name="STUDIEPOENG" sheetId="2" r:id="rId2"/>
    <sheet name="BUDSJETT" sheetId="3" r:id="rId3"/>
    <sheet name="NETTO MÅNEDLIGE UTGIFTER" sheetId="5" r:id="rId4"/>
    <sheet name="SEMESTERUTGIFTER" sheetId="6" r:id="rId5"/>
    <sheet name="BØKER" sheetId="4" r:id="rId6"/>
  </sheets>
  <definedNames>
    <definedName name="ColumnTitle1">Timeplan[[#Headers],[TID ]]</definedName>
    <definedName name="ColumnTitle2">Kurs[[#Headers],[NAVN PÅ KURS]]</definedName>
    <definedName name="ColumnTitle3">Månedligeinntekter[[#Headers],[ARTIKKEL]]</definedName>
    <definedName name="ColumnTitle4">Månedligeutgifter[[#Headers],[ARTIKKEL]]</definedName>
    <definedName name="ColumnTitle5">Semesterutgifter[[#Headers],[ARTIKKEL]]</definedName>
    <definedName name="ColumnTitle6">Bokliste[[#Headers],[TITTEL]]</definedName>
    <definedName name="Høyskole">STUDIEPOENG!$B$1</definedName>
    <definedName name="Krav">STUDIEPOENG!$B$8:$B$11</definedName>
    <definedName name="Måneder_i_semester">BUDSJETT!$C$9</definedName>
    <definedName name="NETTO_MÅNEDLIGE_INNTEKTER">BUDSJETT!$B$8</definedName>
    <definedName name="NETTO_MÅNEDLIGE_UTGIFTER">BUDSJETT!$C$8</definedName>
    <definedName name="SALDO">BUDSJETT!$D$8</definedName>
    <definedName name="Starttidspunkt">SEMESTER!$C$4</definedName>
    <definedName name="Tidsintervall">SEMESTER!$D$4</definedName>
    <definedName name="_xlnm.Print_Titles" localSheetId="2">BUDSJETT!$10:$11</definedName>
    <definedName name="_xlnm.Print_Titles" localSheetId="5">BØKER!$4:$4</definedName>
    <definedName name="_xlnm.Print_Titles" localSheetId="3">'NETTO MÅNEDLIGE UTGIFTER'!$4:$5</definedName>
    <definedName name="_xlnm.Print_Titles" localSheetId="0">SEMESTER!$5:$5</definedName>
    <definedName name="_xlnm.Print_Titles" localSheetId="4">SEMESTERUTGIFTER!$4:$5</definedName>
    <definedName name="_xlnm.Print_Titles" localSheetId="1">STUDIEPOENG!$14:$14</definedName>
    <definedName name="År">SEMESTER!$F$3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D8" i="6"/>
  <c r="D9" i="6"/>
  <c r="D10" i="6"/>
  <c r="D11" i="6"/>
  <c r="D6" i="6"/>
  <c r="C4" i="6"/>
  <c r="C4" i="5"/>
  <c r="C10" i="3"/>
  <c r="E9" i="2"/>
  <c r="E10" i="2"/>
  <c r="E11" i="2"/>
  <c r="E8" i="2"/>
  <c r="D9" i="2"/>
  <c r="D10" i="2"/>
  <c r="D11" i="2"/>
  <c r="D8" i="2"/>
  <c r="C9" i="2"/>
  <c r="C10" i="2"/>
  <c r="C11" i="2"/>
  <c r="C8" i="2"/>
  <c r="E5" i="2"/>
  <c r="D5" i="2"/>
  <c r="C5" i="2"/>
  <c r="B5" i="2"/>
  <c r="D4" i="6" l="1"/>
  <c r="C8" i="3" s="1"/>
  <c r="C12" i="2"/>
  <c r="D12" i="2"/>
  <c r="E12" i="2"/>
  <c r="C3" i="6" l="1"/>
  <c r="C3" i="5"/>
  <c r="C3" i="3"/>
  <c r="C3" i="2"/>
  <c r="B1" i="3"/>
  <c r="B1" i="5"/>
  <c r="B1" i="6"/>
  <c r="B1" i="4"/>
  <c r="B29" i="1" l="1"/>
  <c r="B28" i="1"/>
  <c r="B27" i="1"/>
  <c r="B26" i="1"/>
  <c r="B25" i="1"/>
  <c r="B24" i="1"/>
  <c r="B23" i="1"/>
  <c r="B22" i="1"/>
  <c r="B21" i="1"/>
  <c r="B20" i="1"/>
  <c r="B19" i="1"/>
  <c r="B18" i="1"/>
  <c r="B17" i="1"/>
  <c r="B16" i="1"/>
  <c r="B15" i="1"/>
  <c r="B14" i="1"/>
  <c r="B13" i="1"/>
  <c r="B12" i="1"/>
  <c r="B11" i="1"/>
  <c r="B10" i="1"/>
  <c r="B9" i="1"/>
  <c r="B8" i="1"/>
  <c r="B7" i="1"/>
  <c r="B6" i="1" l="1"/>
  <c r="B8" i="3" l="1"/>
  <c r="B5" i="3" l="1"/>
  <c r="D8" i="3"/>
  <c r="B6" i="3" l="1"/>
</calcChain>
</file>

<file path=xl/sharedStrings.xml><?xml version="1.0" encoding="utf-8"?>
<sst xmlns="http://schemas.openxmlformats.org/spreadsheetml/2006/main" count="123" uniqueCount="91">
  <si>
    <t>MIN KLASSETIMEPLAN</t>
  </si>
  <si>
    <t>HØSTSEMESTER</t>
  </si>
  <si>
    <t xml:space="preserve">TID </t>
  </si>
  <si>
    <t>STARTTIDSPUNKT</t>
  </si>
  <si>
    <t>MAN</t>
  </si>
  <si>
    <t>Frokost</t>
  </si>
  <si>
    <t>Arbeid: Forelesning bygg B, rom 256</t>
  </si>
  <si>
    <t>TIDSINTERVALL</t>
  </si>
  <si>
    <t>TIR</t>
  </si>
  <si>
    <t>(i minutter)</t>
  </si>
  <si>
    <t>ONS</t>
  </si>
  <si>
    <t>ÅR</t>
  </si>
  <si>
    <t>TOR</t>
  </si>
  <si>
    <t>Fysikk: Lab 
Bygg J, ROM 309</t>
  </si>
  <si>
    <t>FRE</t>
  </si>
  <si>
    <t>LØR</t>
  </si>
  <si>
    <t>SØN</t>
  </si>
  <si>
    <t>HØYSKOLE</t>
  </si>
  <si>
    <t>STUDIEPOENGPLANLEGGER</t>
  </si>
  <si>
    <t>Navn på grad</t>
  </si>
  <si>
    <t>TOTAL FREMDRIFT</t>
  </si>
  <si>
    <t>Merknad: Følgende studiepoengsammendrag settes inn automatisk av oppføringene dine i kursoversiktstabellen nedenfor</t>
  </si>
  <si>
    <t>KRAV</t>
  </si>
  <si>
    <t>Hovedfag</t>
  </si>
  <si>
    <t>Generelle fag</t>
  </si>
  <si>
    <t>Valgfritt kurs</t>
  </si>
  <si>
    <t>Generelle studier</t>
  </si>
  <si>
    <t>Total</t>
  </si>
  <si>
    <t>Kurs</t>
  </si>
  <si>
    <t>NAVN PÅ KURS</t>
  </si>
  <si>
    <t>Kurs 1</t>
  </si>
  <si>
    <t>Kurs 2</t>
  </si>
  <si>
    <t>Kurs 3</t>
  </si>
  <si>
    <t>TOTALE STUDIEPOENG</t>
  </si>
  <si>
    <t>KURSNUMMER</t>
  </si>
  <si>
    <t>Tall</t>
  </si>
  <si>
    <t>OPPTJENTE</t>
  </si>
  <si>
    <t>PÅKREVDE</t>
  </si>
  <si>
    <t>STUDIEPOENG</t>
  </si>
  <si>
    <t>FULLFØRT</t>
  </si>
  <si>
    <t>Ja</t>
  </si>
  <si>
    <t>Nei</t>
  </si>
  <si>
    <t>KARAKTER</t>
  </si>
  <si>
    <t>SEMESTER</t>
  </si>
  <si>
    <t>Semester 1</t>
  </si>
  <si>
    <t>BUDSJETTOVERSIKT</t>
  </si>
  <si>
    <t>Mitt budsjett</t>
  </si>
  <si>
    <t>PROSENTANDEL AV INNTEKT BRUKT</t>
  </si>
  <si>
    <t>NETTO MÅNEDLIGE INNTEKTER</t>
  </si>
  <si>
    <t>Måneder i semester</t>
  </si>
  <si>
    <t>MÅNEDLIGE INNTEKTER</t>
  </si>
  <si>
    <t>ARTIKKEL</t>
  </si>
  <si>
    <t>Fast inntekt</t>
  </si>
  <si>
    <t>Økonomisk støtte</t>
  </si>
  <si>
    <t>Lån</t>
  </si>
  <si>
    <t>Annen inntekt</t>
  </si>
  <si>
    <t>NETTO MÅNEDLIGE UTGIFTER</t>
  </si>
  <si>
    <t>BELØP</t>
  </si>
  <si>
    <t>SALDO</t>
  </si>
  <si>
    <t>Månedlige utgifter</t>
  </si>
  <si>
    <t>MÅNEDLIGE UTGIFTER</t>
  </si>
  <si>
    <t>Leie</t>
  </si>
  <si>
    <t>Verktøy</t>
  </si>
  <si>
    <t>Mobiltelefon</t>
  </si>
  <si>
    <t>Dagligvarer</t>
  </si>
  <si>
    <t>Autotrekk</t>
  </si>
  <si>
    <t>Studielån</t>
  </si>
  <si>
    <t>Kredittkort</t>
  </si>
  <si>
    <t>Forsikring</t>
  </si>
  <si>
    <t>Underholdning</t>
  </si>
  <si>
    <t>Diverse</t>
  </si>
  <si>
    <t>SEMESTERUTGIFTER</t>
  </si>
  <si>
    <t>SEMESTERUTGIFTER (totalt/per måned)</t>
  </si>
  <si>
    <t>Undervisning</t>
  </si>
  <si>
    <t>Laboratorieavgifter</t>
  </si>
  <si>
    <t>Bøker</t>
  </si>
  <si>
    <t>Depositum</t>
  </si>
  <si>
    <t>Transport</t>
  </si>
  <si>
    <t>Andre avgifter</t>
  </si>
  <si>
    <t>PER MÅNED</t>
  </si>
  <si>
    <t>BOKOVERSIKT</t>
  </si>
  <si>
    <t>Liste over bøker</t>
  </si>
  <si>
    <t>TITTEL</t>
  </si>
  <si>
    <t>Boktittel</t>
  </si>
  <si>
    <t>FORFATTER</t>
  </si>
  <si>
    <t>Forfatter</t>
  </si>
  <si>
    <t>KURS</t>
  </si>
  <si>
    <t>HVOR KAN DEN KJØPES?</t>
  </si>
  <si>
    <t>Sted</t>
  </si>
  <si>
    <t>ISBN</t>
  </si>
  <si>
    <t>MERKNADER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</si>
</sst>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kr&quot;\ #,##0;&quot;kr&quot;\ \-#,##0"/>
    <numFmt numFmtId="164" formatCode="&quot;$&quot;#,##0_);\(&quot;$&quot;#,##0\)"/>
    <numFmt numFmtId="165" formatCode="[$-409]h:mm\ AM/PM;@"/>
    <numFmt numFmtId="166" formatCode="0.0"/>
    <numFmt numFmtId="167" formatCode="hh:mm;@"/>
  </numFmts>
  <fonts count="13"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s>
  <fills count="7">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
      <patternFill patternType="solid">
        <fgColor theme="1" tint="0.14999847407452621"/>
        <bgColor indexed="64"/>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6" fontId="11" fillId="3" borderId="0">
      <alignment horizontal="center" vertical="center" wrapText="1"/>
    </xf>
    <xf numFmtId="164" fontId="10" fillId="3" borderId="0" applyFill="0" applyBorder="0">
      <alignment horizontal="right" wrapText="1" indent="2"/>
    </xf>
  </cellStyleXfs>
  <cellXfs count="32">
    <xf numFmtId="0" fontId="0" fillId="3" borderId="0" xfId="0">
      <alignment horizontal="left" vertical="center" wrapText="1"/>
    </xf>
    <xf numFmtId="0" fontId="3" fillId="2" borderId="0" xfId="6">
      <alignment horizontal="right" indent="1"/>
    </xf>
    <xf numFmtId="0" fontId="8" fillId="4" borderId="0" xfId="2"/>
    <xf numFmtId="0" fontId="5" fillId="4" borderId="0" xfId="1"/>
    <xf numFmtId="0" fontId="6" fillId="3" borderId="0" xfId="7">
      <alignment horizontal="right"/>
    </xf>
    <xf numFmtId="0" fontId="7" fillId="3" borderId="0" xfId="9">
      <alignment horizontal="left"/>
    </xf>
    <xf numFmtId="0" fontId="7" fillId="3" borderId="0" xfId="9">
      <alignment horizontal="left"/>
    </xf>
    <xf numFmtId="0" fontId="4" fillId="3" borderId="0" xfId="11">
      <alignment horizontal="right" vertical="center"/>
    </xf>
    <xf numFmtId="0" fontId="10" fillId="3" borderId="0" xfId="3" applyFill="1">
      <alignment horizontal="left"/>
    </xf>
    <xf numFmtId="0" fontId="0" fillId="3" borderId="0" xfId="0" applyFont="1" applyFill="1" applyBorder="1">
      <alignment horizontal="left" vertical="center" wrapText="1"/>
    </xf>
    <xf numFmtId="0" fontId="10" fillId="3" borderId="0" xfId="12">
      <alignment horizontal="center"/>
    </xf>
    <xf numFmtId="0" fontId="2" fillId="3" borderId="0" xfId="5">
      <alignment horizontal="left" vertical="center" wrapText="1"/>
    </xf>
    <xf numFmtId="0" fontId="11" fillId="3" borderId="0" xfId="17" applyFill="1">
      <alignment horizontal="center" vertical="center"/>
    </xf>
    <xf numFmtId="0" fontId="1" fillId="3" borderId="0" xfId="14" applyFill="1" applyBorder="1">
      <alignment horizontal="right" indent="2"/>
    </xf>
    <xf numFmtId="0" fontId="7" fillId="3" borderId="0" xfId="18">
      <alignment horizontal="right" indent="1"/>
    </xf>
    <xf numFmtId="0" fontId="0" fillId="3" borderId="1" xfId="16" applyFont="1" applyFill="1" applyAlignment="1">
      <alignment horizontal="left" vertical="center" wrapText="1"/>
    </xf>
    <xf numFmtId="9" fontId="2" fillId="3" borderId="0" xfId="4" applyFont="1" applyFill="1" applyAlignment="1">
      <alignment horizontal="left" vertical="center"/>
    </xf>
    <xf numFmtId="0" fontId="1" fillId="3" borderId="0" xfId="14" applyFill="1">
      <alignment horizontal="right" indent="2"/>
    </xf>
    <xf numFmtId="0" fontId="11" fillId="3" borderId="0" xfId="15" applyAlignment="1">
      <alignment horizontal="left" vertical="center"/>
    </xf>
    <xf numFmtId="166" fontId="11" fillId="3" borderId="0" xfId="22">
      <alignment horizontal="center" vertical="center" wrapText="1"/>
    </xf>
    <xf numFmtId="0" fontId="11" fillId="3" borderId="1" xfId="17" applyFill="1" applyBorder="1">
      <alignment horizontal="center" vertical="center"/>
    </xf>
    <xf numFmtId="0" fontId="3" fillId="2" borderId="0" xfId="6" applyNumberFormat="1">
      <alignment horizontal="right" indent="1"/>
    </xf>
    <xf numFmtId="167" fontId="4" fillId="3" borderId="0" xfId="10" applyNumberFormat="1">
      <alignment horizontal="left" vertical="center"/>
    </xf>
    <xf numFmtId="167" fontId="9" fillId="2" borderId="0" xfId="8" applyNumberFormat="1">
      <alignment horizontal="right" vertical="center" indent="1"/>
    </xf>
    <xf numFmtId="0" fontId="10" fillId="3" borderId="0" xfId="12">
      <alignment horizontal="center"/>
    </xf>
    <xf numFmtId="0" fontId="3" fillId="2" borderId="0" xfId="6">
      <alignment horizontal="right" indent="1"/>
    </xf>
    <xf numFmtId="0" fontId="0" fillId="6" borderId="0" xfId="21" applyNumberFormat="1" applyFont="1" applyFill="1">
      <alignment horizontal="left" vertical="center" wrapText="1"/>
    </xf>
    <xf numFmtId="5" fontId="2" fillId="3" borderId="0" xfId="5" applyNumberFormat="1">
      <alignment horizontal="left" vertical="center" wrapText="1"/>
    </xf>
    <xf numFmtId="5" fontId="4" fillId="3" borderId="0" xfId="10" applyNumberFormat="1">
      <alignment horizontal="left" vertical="center"/>
    </xf>
    <xf numFmtId="5" fontId="10" fillId="3" borderId="0" xfId="23" applyNumberFormat="1" applyFill="1">
      <alignment horizontal="right" wrapText="1" indent="2"/>
    </xf>
    <xf numFmtId="5" fontId="11" fillId="3" borderId="0" xfId="19" applyNumberFormat="1" applyFill="1" applyBorder="1">
      <alignment horizontal="right" vertical="center" wrapText="1" indent="2"/>
    </xf>
    <xf numFmtId="5" fontId="11" fillId="3" borderId="0" xfId="19" applyNumberFormat="1" applyFill="1">
      <alignment horizontal="right" vertical="center" wrapText="1" indent="2"/>
    </xf>
  </cellXfs>
  <cellStyles count="24">
    <cellStyle name="Høyrejuster" xfId="11"/>
    <cellStyle name="Høyrejuster etiketter" xfId="18"/>
    <cellStyle name="Høyrejuster tabell" xfId="20"/>
    <cellStyle name="Karakter" xfId="22"/>
    <cellStyle name="Klokkeslett" xfId="8"/>
    <cellStyle name="Merknad" xfId="15" builtinId="10" customBuiltin="1"/>
    <cellStyle name="Midtstill overskrift 2" xfId="12"/>
    <cellStyle name="Midtstill tabell" xfId="17"/>
    <cellStyle name="Normal" xfId="0" builtinId="0" customBuiltin="1"/>
    <cellStyle name="Overskrift 1" xfId="2" builtinId="16" customBuiltin="1"/>
    <cellStyle name="Overskrift 2" xfId="3" builtinId="17" customBuiltin="1"/>
    <cellStyle name="Overskrift 3" xfId="5" builtinId="18" customBuiltin="1"/>
    <cellStyle name="Overskrift 4" xfId="14" builtinId="19" customBuiltin="1"/>
    <cellStyle name="Overskrift valuta" xfId="23"/>
    <cellStyle name="Prosent" xfId="4" builtinId="5"/>
    <cellStyle name="Svart uthevingsfarge" xfId="6"/>
    <cellStyle name="Tabellvaluta" xfId="19"/>
    <cellStyle name="Tittel" xfId="1" builtinId="15" customBuiltin="1"/>
    <cellStyle name="Understreke" xfId="16"/>
    <cellStyle name="Valuta" xfId="13" builtinId="4" customBuiltin="1"/>
    <cellStyle name="Venstrejuster" xfId="10"/>
    <cellStyle name="Venstrejuster etiketter" xfId="9"/>
    <cellStyle name="Venstrejuster tabell" xfId="21"/>
    <cellStyle name="År" xfId="7"/>
  </cellStyles>
  <dxfs count="16">
    <dxf>
      <font>
        <b val="0"/>
        <i val="0"/>
        <strike val="0"/>
        <outline val="0"/>
        <shadow val="0"/>
        <u val="none"/>
        <vertAlign val="baseline"/>
        <sz val="11"/>
        <color theme="0" tint="-0.34998626667073579"/>
        <name val="Arial"/>
        <family val="2"/>
        <scheme val="minor"/>
      </font>
      <numFmt numFmtId="0" formatCode="General"/>
      <fill>
        <patternFill patternType="solid">
          <fgColor indexed="64"/>
          <bgColor theme="1" tint="0.14999847407452621"/>
        </patternFill>
      </fill>
    </dxf>
    <dxf>
      <numFmt numFmtId="9" formatCode="&quot;kr&quot;\ #,##0;&quot;kr&quot;\ \-#,##0"/>
    </dxf>
    <dxf>
      <numFmt numFmtId="9" formatCode="&quot;kr&quot;\ #,##0;&quot;kr&quot;\ \-#,##0"/>
    </dxf>
    <dxf>
      <numFmt numFmtId="9" formatCode="&quot;kr&quot;\ #,##0;&quot;kr&quot;\ \-#,##0"/>
    </dxf>
    <dxf>
      <numFmt numFmtId="9" formatCode="&quot;kr&quot;\ #,##0;&quot;kr&quot;\ \-#,##0"/>
    </dxf>
    <dxf>
      <numFmt numFmtId="167" formatCode="hh:mm;@"/>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Kursoversikt tabellstil" defaultPivotStyle="PivotStyleLight16">
    <tableStyle name="Kursoversikt tabellstil" pivot="0" count="5">
      <tableStyleElement type="wholeTable" dxfId="15"/>
      <tableStyleElement type="headerRow" dxfId="14"/>
      <tableStyleElement type="totalRow" dxfId="13"/>
      <tableStyleElement type="firstColumn" dxfId="12"/>
      <tableStyleElement type="lastColumn" dxfId="11"/>
    </tableStyle>
    <tableStyle name="Kursoversikt tabellstil 2" pivot="0" count="5">
      <tableStyleElement type="wholeTable" dxfId="10"/>
      <tableStyleElement type="headerRow" dxfId="9"/>
      <tableStyleElement type="totalRow" dxfId="8"/>
      <tableStyleElement type="firstColumn" dxfId="7"/>
      <tableStyleElement type="lastColumn"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imeplan" displayName="Timeplan" ref="B5:I29" totalsRowShown="0">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ID " dataDxfId="5">
      <calculatedColumnFormula>Starttidspunkt+TIME(0,(ROW(A1)-1)*Tidsintervall,0)</calculatedColumnFormula>
    </tableColumn>
    <tableColumn id="2" name="MAN"/>
    <tableColumn id="3" name="TIR"/>
    <tableColumn id="4" name="ONS"/>
    <tableColumn id="5" name="TOR"/>
    <tableColumn id="6" name="FRE"/>
    <tableColumn id="7" name="LØR"/>
    <tableColumn id="8" name="SØN"/>
  </tableColumns>
  <tableStyleInfo name="Kursoversikt tabellstil" showFirstColumn="1" showLastColumn="0" showRowStripes="1" showColumnStripes="0"/>
  <extLst>
    <ext xmlns:x14="http://schemas.microsoft.com/office/spreadsheetml/2009/9/main" uri="{504A1905-F514-4f6f-8877-14C23A59335A}">
      <x14:table altTextSummary="En skisse med ukentlig klassetimeplan starter på starttidspunktet angitt i C4 med intervaller som bestemmes av verdien i D4. Skriv inn notater i kolonnene C til I"/>
    </ext>
  </extLst>
</table>
</file>

<file path=xl/tables/table2.xml><?xml version="1.0" encoding="utf-8"?>
<table xmlns="http://schemas.openxmlformats.org/spreadsheetml/2006/main" id="1" name="Kurs" displayName="Kurs" ref="B14:H17" totalsRowShown="0" headerRowCellStyle="Normal" dataCellStyle="Normal">
  <autoFilter ref="B14:H17"/>
  <tableColumns count="7">
    <tableColumn id="1" name="NAVN PÅ KURS" dataCellStyle="Normal"/>
    <tableColumn id="2" name="KURSNUMMER" dataCellStyle="Normal"/>
    <tableColumn id="3" name="KRAV" dataCellStyle="Normal"/>
    <tableColumn id="4" name="STUDIEPOENG" dataCellStyle="Midtstill tabell"/>
    <tableColumn id="5" name="FULLFØRT" dataCellStyle="Midtstill tabell"/>
    <tableColumn id="6" name="KARAKTER" dataCellStyle="Karakter"/>
    <tableColumn id="7" name="SEMESTER" dataDxfId="0" dataCellStyle="Venstrejuster tabell"/>
  </tableColumns>
  <tableStyleInfo name="Kursoversikt tabellstil" showFirstColumn="0" showLastColumn="0" showRowStripes="0" showColumnStripes="0"/>
  <extLst>
    <ext xmlns:x14="http://schemas.microsoft.com/office/spreadsheetml/2009/9/main" uri="{504A1905-F514-4f6f-8877-14C23A59335A}">
      <x14:table altTextSummary="Skriv inn spesifikk informasjon om kursene dine, inkludert navn, kursnummer, krav for grad, antall studiepoeng, om det er fullført eller ikke, karakteren og semesteret."/>
    </ext>
  </extLst>
</table>
</file>

<file path=xl/tables/table3.xml><?xml version="1.0" encoding="utf-8"?>
<table xmlns="http://schemas.openxmlformats.org/spreadsheetml/2006/main" id="3" name="Månedligeinntekter" displayName="Månedligeinntekter" ref="B11:C15" totalsRowCellStyle="Normal">
  <autoFilter ref="B11:C15"/>
  <tableColumns count="2">
    <tableColumn id="1" name="ARTIKKEL" totalsRowLabel="Total"/>
    <tableColumn id="2" name="BELØP" totalsRowFunction="sum" dataDxfId="4" dataCellStyle="Tabellvaluta"/>
  </tableColumns>
  <tableStyleInfo name="Kursoversikt tabellstil 2" showFirstColumn="0" showLastColumn="0" showRowStripes="1" showColumnStripes="0"/>
  <extLst>
    <ext xmlns:x14="http://schemas.microsoft.com/office/spreadsheetml/2009/9/main" uri="{504A1905-F514-4f6f-8877-14C23A59335A}">
      <x14:table altTextSummary="Skriv inn spesifiserte månedlige inntekter."/>
    </ext>
  </extLst>
</table>
</file>

<file path=xl/tables/table4.xml><?xml version="1.0" encoding="utf-8"?>
<table xmlns="http://schemas.openxmlformats.org/spreadsheetml/2006/main" id="8" name="Månedligeutgifter" displayName="Månedligeutgifter" ref="B5:C15" totalsRowShown="0" headerRowCellStyle="Normal" dataCellStyle="Normal">
  <autoFilter ref="B5:C15"/>
  <tableColumns count="2">
    <tableColumn id="1" name="ARTIKKEL" dataCellStyle="Normal"/>
    <tableColumn id="2" name="BELØP" dataDxfId="3" dataCellStyle="Tabellvaluta"/>
  </tableColumns>
  <tableStyleInfo name="Kursoversikt tabellstil 2" showFirstColumn="0" showLastColumn="0" showRowStripes="1" showColumnStripes="0"/>
  <extLst>
    <ext xmlns:x14="http://schemas.microsoft.com/office/spreadsheetml/2009/9/main" uri="{504A1905-F514-4f6f-8877-14C23A59335A}">
      <x14:table altTextSummary="Skriv inn spesifiserte månedlige utgifter."/>
    </ext>
  </extLst>
</table>
</file>

<file path=xl/tables/table5.xml><?xml version="1.0" encoding="utf-8"?>
<table xmlns="http://schemas.openxmlformats.org/spreadsheetml/2006/main" id="12" name="Semesterutgifter" displayName="Semesterutgifter" ref="B5:D11" totalsRowShown="0" headerRowCellStyle="Normal" dataCellStyle="Normal">
  <autoFilter ref="B5:D11"/>
  <tableColumns count="3">
    <tableColumn id="1" name="ARTIKKEL" dataCellStyle="Normal"/>
    <tableColumn id="2" name="BELØP" dataDxfId="2" dataCellStyle="Tabellvaluta"/>
    <tableColumn id="3" name="PER MÅNED" dataDxfId="1" dataCellStyle="Tabellvaluta">
      <calculatedColumnFormula>Semesterutgifter[[#This Row],[BELØP]]/Måneder_i_semester</calculatedColumnFormula>
    </tableColumn>
  </tableColumns>
  <tableStyleInfo name="Kursoversikt tabellstil 2" showFirstColumn="0" showLastColumn="0" showRowStripes="1" showColumnStripes="0"/>
  <extLst>
    <ext xmlns:x14="http://schemas.microsoft.com/office/spreadsheetml/2009/9/main" uri="{504A1905-F514-4f6f-8877-14C23A59335A}">
      <x14:table altTextSummary="Skriv inn semesterutgifter, så beregnes et beløp per måned (for et semester på fire måneder)."/>
    </ext>
  </extLst>
</table>
</file>

<file path=xl/tables/table6.xml><?xml version="1.0" encoding="utf-8"?>
<table xmlns="http://schemas.openxmlformats.org/spreadsheetml/2006/main" id="6" name="Bokliste" displayName="Bokliste" ref="B4:G7" totalsRowShown="0">
  <autoFilter ref="B4:G7"/>
  <tableColumns count="6">
    <tableColumn id="1" name="TITTEL"/>
    <tableColumn id="3" name="FORFATTER"/>
    <tableColumn id="4" name="KURS"/>
    <tableColumn id="5" name="HVOR KAN DEN KJØPES?"/>
    <tableColumn id="6" name="ISBN"/>
    <tableColumn id="7" name="MERKNADER"/>
  </tableColumns>
  <tableStyleInfo name="Kursoversikt tabellstil" showFirstColumn="0" showLastColumn="0" showRowStripes="1" showColumnStripes="0"/>
  <extLst>
    <ext xmlns:x14="http://schemas.microsoft.com/office/spreadsheetml/2009/9/main" uri="{504A1905-F514-4f6f-8877-14C23A59335A}">
      <x14:table altTextSummary="Skriv inn pensumbøkene dine her, inkludert tittel, forfatter, fag, hvor du kan kjøpe boken, ISBN-nummer og eventuelle merknader."/>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baseColWidth="10" defaultColWidth="9" defaultRowHeight="31.5" customHeight="1" x14ac:dyDescent="0.2"/>
  <cols>
    <col min="1" max="1" width="2.625" style="1" customWidth="1"/>
    <col min="2" max="2" width="10.625" style="1" customWidth="1"/>
    <col min="3" max="3" width="21.125" customWidth="1"/>
    <col min="4" max="9" width="16.75" customWidth="1"/>
    <col min="10" max="10" width="2.625" customWidth="1"/>
  </cols>
  <sheetData>
    <row r="1" spans="2:9" s="2" customFormat="1" ht="24.95" customHeight="1" x14ac:dyDescent="0.25">
      <c r="B1" s="2" t="s">
        <v>0</v>
      </c>
    </row>
    <row r="2" spans="2:9" s="3" customFormat="1" ht="39.950000000000003" customHeight="1" x14ac:dyDescent="0.45">
      <c r="B2" s="3" t="s">
        <v>1</v>
      </c>
    </row>
    <row r="3" spans="2:9" ht="39.950000000000003" customHeight="1" x14ac:dyDescent="0.55000000000000004">
      <c r="C3" s="8" t="s">
        <v>3</v>
      </c>
      <c r="D3" s="24" t="s">
        <v>7</v>
      </c>
      <c r="E3" s="24"/>
      <c r="F3" s="4" t="s">
        <v>11</v>
      </c>
    </row>
    <row r="4" spans="2:9" ht="29.25" x14ac:dyDescent="0.2">
      <c r="C4" s="22">
        <v>0.375</v>
      </c>
      <c r="D4" s="7">
        <v>60</v>
      </c>
      <c r="E4" s="5" t="s">
        <v>9</v>
      </c>
    </row>
    <row r="5" spans="2:9" ht="33" customHeight="1" x14ac:dyDescent="0.2">
      <c r="B5" s="21" t="s">
        <v>2</v>
      </c>
      <c r="C5" s="8" t="s">
        <v>4</v>
      </c>
      <c r="D5" s="8" t="s">
        <v>8</v>
      </c>
      <c r="E5" s="8" t="s">
        <v>10</v>
      </c>
      <c r="F5" s="8" t="s">
        <v>12</v>
      </c>
      <c r="G5" s="8" t="s">
        <v>14</v>
      </c>
      <c r="H5" s="8" t="s">
        <v>15</v>
      </c>
      <c r="I5" s="8" t="s">
        <v>16</v>
      </c>
    </row>
    <row r="6" spans="2:9" ht="31.5" customHeight="1" x14ac:dyDescent="0.2">
      <c r="B6" s="23">
        <f t="shared" ref="B6:B29" si="0">Starttidspunkt+TIME(0,(ROW(A1)-1)*Tidsintervall,0)</f>
        <v>0.375</v>
      </c>
      <c r="C6" s="9" t="s">
        <v>5</v>
      </c>
      <c r="D6" s="9" t="s">
        <v>5</v>
      </c>
      <c r="E6" s="9" t="s">
        <v>5</v>
      </c>
      <c r="F6" s="9" t="s">
        <v>5</v>
      </c>
      <c r="G6" s="9" t="s">
        <v>5</v>
      </c>
      <c r="H6" s="9"/>
      <c r="I6" s="9"/>
    </row>
    <row r="7" spans="2:9" ht="31.5" customHeight="1" x14ac:dyDescent="0.2">
      <c r="B7" s="23">
        <f t="shared" si="0"/>
        <v>0.41666666666666669</v>
      </c>
      <c r="C7" s="9" t="s">
        <v>6</v>
      </c>
      <c r="D7" s="9"/>
      <c r="E7" s="9"/>
      <c r="F7" s="9"/>
      <c r="G7" s="9"/>
      <c r="H7" s="9"/>
      <c r="I7" s="9"/>
    </row>
    <row r="8" spans="2:9" ht="31.5" customHeight="1" x14ac:dyDescent="0.2">
      <c r="B8" s="23">
        <f t="shared" si="0"/>
        <v>0.45833333333333331</v>
      </c>
      <c r="C8" s="9"/>
      <c r="D8" s="9"/>
      <c r="E8" s="9"/>
      <c r="F8" s="9" t="s">
        <v>13</v>
      </c>
      <c r="G8" s="9"/>
      <c r="H8" s="9"/>
      <c r="I8" s="9"/>
    </row>
    <row r="9" spans="2:9" ht="31.5" customHeight="1" x14ac:dyDescent="0.2">
      <c r="B9" s="23">
        <f t="shared" si="0"/>
        <v>0.5</v>
      </c>
      <c r="C9" s="9"/>
      <c r="D9" s="9"/>
      <c r="E9" s="9"/>
      <c r="F9" s="9"/>
      <c r="G9" s="9"/>
      <c r="H9" s="9"/>
      <c r="I9" s="9"/>
    </row>
    <row r="10" spans="2:9" ht="31.5" customHeight="1" x14ac:dyDescent="0.2">
      <c r="B10" s="23">
        <f t="shared" si="0"/>
        <v>0.54166666666666663</v>
      </c>
      <c r="C10" s="9"/>
      <c r="D10" s="9"/>
      <c r="E10" s="9"/>
      <c r="F10" s="9"/>
      <c r="G10" s="9"/>
      <c r="H10" s="9"/>
      <c r="I10" s="9"/>
    </row>
    <row r="11" spans="2:9" ht="31.5" customHeight="1" x14ac:dyDescent="0.2">
      <c r="B11" s="23">
        <f t="shared" si="0"/>
        <v>0.58333333333333337</v>
      </c>
      <c r="C11" s="9"/>
      <c r="D11" s="9"/>
      <c r="E11" s="9"/>
      <c r="F11" s="9"/>
      <c r="G11" s="9"/>
      <c r="H11" s="9"/>
      <c r="I11" s="9"/>
    </row>
    <row r="12" spans="2:9" ht="31.5" customHeight="1" x14ac:dyDescent="0.2">
      <c r="B12" s="23">
        <f t="shared" si="0"/>
        <v>0.625</v>
      </c>
      <c r="C12" s="9"/>
      <c r="D12" s="9"/>
      <c r="E12" s="9"/>
      <c r="F12" s="9"/>
      <c r="G12" s="9"/>
      <c r="H12" s="9"/>
      <c r="I12" s="9"/>
    </row>
    <row r="13" spans="2:9" ht="31.5" customHeight="1" x14ac:dyDescent="0.2">
      <c r="B13" s="23">
        <f t="shared" si="0"/>
        <v>0.66666666666666674</v>
      </c>
      <c r="C13" s="9"/>
      <c r="D13" s="9"/>
      <c r="E13" s="9"/>
      <c r="F13" s="9"/>
      <c r="G13" s="9"/>
      <c r="H13" s="9"/>
      <c r="I13" s="9"/>
    </row>
    <row r="14" spans="2:9" ht="31.5" customHeight="1" x14ac:dyDescent="0.2">
      <c r="B14" s="23">
        <f t="shared" si="0"/>
        <v>0.70833333333333326</v>
      </c>
      <c r="C14" s="9"/>
      <c r="D14" s="9"/>
      <c r="E14" s="9"/>
      <c r="F14" s="9"/>
      <c r="G14" s="9"/>
      <c r="H14" s="9"/>
      <c r="I14" s="9"/>
    </row>
    <row r="15" spans="2:9" ht="31.5" customHeight="1" x14ac:dyDescent="0.2">
      <c r="B15" s="23">
        <f t="shared" si="0"/>
        <v>0.75</v>
      </c>
      <c r="C15" s="9"/>
      <c r="D15" s="9"/>
      <c r="E15" s="9"/>
      <c r="F15" s="9"/>
      <c r="G15" s="9"/>
      <c r="H15" s="9"/>
      <c r="I15" s="9"/>
    </row>
    <row r="16" spans="2:9" ht="31.5" customHeight="1" x14ac:dyDescent="0.2">
      <c r="B16" s="23">
        <f t="shared" si="0"/>
        <v>0.79166666666666674</v>
      </c>
      <c r="C16" s="9"/>
      <c r="D16" s="9"/>
      <c r="E16" s="9"/>
      <c r="F16" s="9"/>
      <c r="G16" s="9"/>
      <c r="H16" s="9"/>
      <c r="I16" s="9"/>
    </row>
    <row r="17" spans="2:9" ht="31.5" customHeight="1" x14ac:dyDescent="0.2">
      <c r="B17" s="23">
        <f t="shared" si="0"/>
        <v>0.83333333333333326</v>
      </c>
      <c r="C17" s="9"/>
      <c r="D17" s="9"/>
      <c r="E17" s="9"/>
      <c r="F17" s="9"/>
      <c r="G17" s="9"/>
      <c r="H17" s="9"/>
      <c r="I17" s="9"/>
    </row>
    <row r="18" spans="2:9" ht="31.5" customHeight="1" x14ac:dyDescent="0.2">
      <c r="B18" s="23">
        <f t="shared" si="0"/>
        <v>0.875</v>
      </c>
      <c r="C18" s="9"/>
      <c r="D18" s="9"/>
      <c r="E18" s="9"/>
      <c r="F18" s="9"/>
      <c r="G18" s="9"/>
      <c r="H18" s="9"/>
      <c r="I18" s="9"/>
    </row>
    <row r="19" spans="2:9" ht="31.5" customHeight="1" x14ac:dyDescent="0.2">
      <c r="B19" s="23">
        <f t="shared" si="0"/>
        <v>0.91666666666666663</v>
      </c>
      <c r="C19" s="9"/>
      <c r="D19" s="9"/>
      <c r="E19" s="9"/>
      <c r="F19" s="9"/>
      <c r="G19" s="9"/>
      <c r="H19" s="9"/>
      <c r="I19" s="9"/>
    </row>
    <row r="20" spans="2:9" ht="31.5" customHeight="1" x14ac:dyDescent="0.2">
      <c r="B20" s="23">
        <f t="shared" si="0"/>
        <v>0.95833333333333337</v>
      </c>
      <c r="C20" s="9"/>
      <c r="D20" s="9"/>
      <c r="E20" s="9"/>
      <c r="F20" s="9"/>
      <c r="G20" s="9"/>
      <c r="H20" s="9"/>
      <c r="I20" s="9"/>
    </row>
    <row r="21" spans="2:9" ht="31.5" customHeight="1" x14ac:dyDescent="0.2">
      <c r="B21" s="23">
        <f t="shared" si="0"/>
        <v>1</v>
      </c>
      <c r="C21" s="9"/>
      <c r="D21" s="9"/>
      <c r="E21" s="9"/>
      <c r="F21" s="9"/>
      <c r="G21" s="9"/>
      <c r="H21" s="9"/>
      <c r="I21" s="9"/>
    </row>
    <row r="22" spans="2:9" ht="31.5" customHeight="1" x14ac:dyDescent="0.2">
      <c r="B22" s="23">
        <f t="shared" si="0"/>
        <v>1.0416666666666665</v>
      </c>
      <c r="C22" s="9"/>
      <c r="D22" s="9"/>
      <c r="E22" s="9"/>
      <c r="F22" s="9"/>
      <c r="G22" s="9"/>
      <c r="H22" s="9"/>
      <c r="I22" s="9"/>
    </row>
    <row r="23" spans="2:9" ht="31.5" customHeight="1" x14ac:dyDescent="0.2">
      <c r="B23" s="23">
        <f t="shared" si="0"/>
        <v>1.0833333333333335</v>
      </c>
      <c r="C23" s="9"/>
      <c r="D23" s="9"/>
      <c r="E23" s="9"/>
      <c r="F23" s="9"/>
      <c r="G23" s="9"/>
      <c r="H23" s="9"/>
      <c r="I23" s="9"/>
    </row>
    <row r="24" spans="2:9" ht="31.5" customHeight="1" x14ac:dyDescent="0.2">
      <c r="B24" s="23">
        <f t="shared" si="0"/>
        <v>1.125</v>
      </c>
      <c r="C24" s="9"/>
      <c r="D24" s="9"/>
      <c r="E24" s="9"/>
      <c r="F24" s="9"/>
      <c r="G24" s="9"/>
      <c r="H24" s="9"/>
      <c r="I24" s="9"/>
    </row>
    <row r="25" spans="2:9" ht="31.5" customHeight="1" x14ac:dyDescent="0.2">
      <c r="B25" s="23">
        <f t="shared" si="0"/>
        <v>1.1666666666666665</v>
      </c>
      <c r="C25" s="9"/>
      <c r="D25" s="9"/>
      <c r="E25" s="9"/>
      <c r="F25" s="9"/>
      <c r="G25" s="9"/>
      <c r="H25" s="9"/>
      <c r="I25" s="9"/>
    </row>
    <row r="26" spans="2:9" ht="31.5" customHeight="1" x14ac:dyDescent="0.2">
      <c r="B26" s="23">
        <f t="shared" si="0"/>
        <v>1.2083333333333335</v>
      </c>
      <c r="C26" s="9"/>
      <c r="D26" s="9"/>
      <c r="E26" s="9"/>
      <c r="F26" s="9"/>
      <c r="G26" s="9"/>
      <c r="H26" s="9"/>
      <c r="I26" s="9"/>
    </row>
    <row r="27" spans="2:9" ht="31.5" customHeight="1" x14ac:dyDescent="0.2">
      <c r="B27" s="23">
        <f t="shared" si="0"/>
        <v>1.25</v>
      </c>
      <c r="C27" s="9"/>
      <c r="D27" s="9"/>
      <c r="E27" s="9"/>
      <c r="F27" s="9"/>
      <c r="G27" s="9"/>
      <c r="H27" s="9"/>
      <c r="I27" s="9"/>
    </row>
    <row r="28" spans="2:9" ht="31.5" customHeight="1" x14ac:dyDescent="0.2">
      <c r="B28" s="23">
        <f t="shared" si="0"/>
        <v>1.2916666666666665</v>
      </c>
      <c r="C28" s="9"/>
      <c r="D28" s="9"/>
      <c r="E28" s="9"/>
      <c r="F28" s="9"/>
      <c r="G28" s="9"/>
      <c r="H28" s="9"/>
      <c r="I28" s="9"/>
    </row>
    <row r="29" spans="2:9" ht="31.5" customHeight="1" x14ac:dyDescent="0.2">
      <c r="B29" s="23">
        <f t="shared" si="0"/>
        <v>1.3333333333333335</v>
      </c>
      <c r="C29" s="9"/>
      <c r="D29" s="9"/>
      <c r="E29" s="9"/>
      <c r="F29" s="9"/>
      <c r="G29" s="9"/>
      <c r="H29" s="9"/>
      <c r="I29" s="9"/>
    </row>
  </sheetData>
  <mergeCells count="1">
    <mergeCell ref="D3:E3"/>
  </mergeCells>
  <dataValidations count="6">
    <dataValidation allowBlank="1" showInputMessage="1" showErrorMessage="1" prompt="Semesterregnearket sporer en daglig tidsplan ved å tilpasse starttidspunkt og en liste over aktiviteter. Studiepoeng-regneark viser studiepoeng og snittkarakterer, tre budsjettregneark som viser inntekter og utgifter, og ett regneark med semesterbokliste" sqref="A1"/>
    <dataValidation allowBlank="1" showInputMessage="1" showErrorMessage="1" prompt="Skriv inn starttidspunktet for timeplantabellen" sqref="C4"/>
    <dataValidation allowBlank="1" showInputMessage="1" showErrorMessage="1" prompt="Angi tidsintervallet i minutter. Dette deler opp timeplanen i det angitte tidsintervallet. 60 minutter viser for eksempel oppgaver som skal gjøres per time" sqref="D4"/>
    <dataValidation allowBlank="1" showInputMessage="1" showErrorMessage="1" prompt="Tiden justeres automatisk basert på starttidspunktet angitt i C4 " sqref="B5"/>
    <dataValidation allowBlank="1" showInputMessage="1" showErrorMessage="1" prompt="Skriv inn oppgaver for denne dagen i uken i denne kolonnen" sqref="C5 D5 E5 F5 G5 H5 I5"/>
    <dataValidation allowBlank="1" showInputMessage="1" showErrorMessage="1" prompt="Skriv inn året for dette høstsemesteret, året på andre regneark vil automatisk bli oppdatert. "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baseColWidth="10" defaultColWidth="9" defaultRowHeight="33" customHeight="1" x14ac:dyDescent="0.2"/>
  <cols>
    <col min="1" max="1" width="2.625" customWidth="1"/>
    <col min="2" max="2" width="43.25" customWidth="1"/>
    <col min="3" max="3" width="24.25" customWidth="1"/>
    <col min="4" max="4" width="30.625" customWidth="1"/>
    <col min="5" max="5" width="20.625" customWidth="1"/>
    <col min="6" max="8" width="16.75" customWidth="1"/>
    <col min="9" max="9" width="2.625" customWidth="1"/>
  </cols>
  <sheetData>
    <row r="1" spans="2:8" s="2" customFormat="1" ht="24.95" customHeight="1" x14ac:dyDescent="0.25">
      <c r="B1" s="2" t="s">
        <v>17</v>
      </c>
    </row>
    <row r="2" spans="2:8" s="3" customFormat="1" ht="39.950000000000003" customHeight="1" x14ac:dyDescent="0.45">
      <c r="B2" s="3" t="s">
        <v>18</v>
      </c>
    </row>
    <row r="3" spans="2:8" ht="39.950000000000003" customHeight="1" x14ac:dyDescent="0.55000000000000004">
      <c r="B3" s="11" t="s">
        <v>19</v>
      </c>
      <c r="C3" s="4" t="str">
        <f>År</f>
        <v>ÅR</v>
      </c>
    </row>
    <row r="4" spans="2:8" ht="14.25" x14ac:dyDescent="0.2">
      <c r="B4" s="8" t="s">
        <v>20</v>
      </c>
      <c r="D4" s="8" t="s">
        <v>20</v>
      </c>
    </row>
    <row r="5" spans="2:8" ht="25.5" customHeight="1" x14ac:dyDescent="0.2">
      <c r="B5" s="1">
        <f>AVERAGE(Kurs[KARAKTER])</f>
        <v>3.5</v>
      </c>
      <c r="C5" s="6" t="str">
        <f>IFERROR(TEXT(AVERAGEIF(Kurs[FULLFØRT],"Ja",Kurs[KARAKTER]),"0,00"),"0,00")&amp;" Current GPA"</f>
        <v>3,50 Current GPA</v>
      </c>
      <c r="D5" s="1">
        <f>COUNTIF(Kurs[FULLFØRT],"Ja")/COUNTA(Kurs[NAVN PÅ KURS])</f>
        <v>0.66666666666666663</v>
      </c>
      <c r="E5" s="14" t="str">
        <f>TEXT(COUNTIF(Kurs[FULLFØRT],"Ja")/COUNTA(Kurs[NAVN PÅ KURS]),"0%")&amp;" Fullført"</f>
        <v>67% Fullført</v>
      </c>
    </row>
    <row r="6" spans="2:8" ht="37.5" customHeight="1" x14ac:dyDescent="0.2">
      <c r="B6" s="18" t="s">
        <v>21</v>
      </c>
    </row>
    <row r="7" spans="2:8" ht="33" customHeight="1" x14ac:dyDescent="0.2">
      <c r="B7" s="8" t="s">
        <v>22</v>
      </c>
      <c r="C7" s="10" t="s">
        <v>33</v>
      </c>
      <c r="D7" s="10" t="s">
        <v>36</v>
      </c>
      <c r="E7" s="10" t="s">
        <v>37</v>
      </c>
    </row>
    <row r="8" spans="2:8" ht="33" customHeight="1" thickBot="1" x14ac:dyDescent="0.25">
      <c r="B8" s="15" t="s">
        <v>23</v>
      </c>
      <c r="C8" s="20">
        <f>IF(SUMIF(Kurs[KRAV],STUDIEPOENG!$B8,Kurs[STUDIEPOENG])=0,"0",SUMIF(Kurs[KRAV],STUDIEPOENG!$B8,Kurs[STUDIEPOENG]))</f>
        <v>4</v>
      </c>
      <c r="D8" s="20">
        <f>SUMIFS(Kurs[STUDIEPOENG],Kurs[KRAV],STUDIEPOENG!$B8,Kurs[FULLFØRT],"Ja")</f>
        <v>4</v>
      </c>
      <c r="E8" s="20">
        <f>SUMIF(Kurs[KRAV],STUDIEPOENG!$B8,Kurs[STUDIEPOENG])-SUMIFS(Kurs[STUDIEPOENG],Kurs[KRAV],STUDIEPOENG!$B8,Kurs[FULLFØRT],"Ja")</f>
        <v>0</v>
      </c>
    </row>
    <row r="9" spans="2:8" ht="33" customHeight="1" thickBot="1" x14ac:dyDescent="0.25">
      <c r="B9" s="15" t="s">
        <v>24</v>
      </c>
      <c r="C9" s="20">
        <f>IF(SUMIF(Kurs[KRAV],STUDIEPOENG!$B9,Kurs[STUDIEPOENG])=0,"0",SUMIF(Kurs[KRAV],STUDIEPOENG!$B9,Kurs[STUDIEPOENG]))</f>
        <v>3</v>
      </c>
      <c r="D9" s="20">
        <f>SUMIFS(Kurs[STUDIEPOENG],Kurs[KRAV],STUDIEPOENG!$B9,Kurs[FULLFØRT],"Ja")</f>
        <v>0</v>
      </c>
      <c r="E9" s="20">
        <f>SUMIF(Kurs[KRAV],STUDIEPOENG!$B9,Kurs[STUDIEPOENG])-SUMIFS(Kurs[STUDIEPOENG],Kurs[KRAV],STUDIEPOENG!$B9,Kurs[FULLFØRT],"Ja")</f>
        <v>3</v>
      </c>
    </row>
    <row r="10" spans="2:8" ht="33" customHeight="1" thickBot="1" x14ac:dyDescent="0.25">
      <c r="B10" s="15" t="s">
        <v>25</v>
      </c>
      <c r="C10" s="20">
        <f>IF(SUMIF(Kurs[KRAV],STUDIEPOENG!$B10,Kurs[STUDIEPOENG])=0,"0",SUMIF(Kurs[KRAV],STUDIEPOENG!$B10,Kurs[STUDIEPOENG]))</f>
        <v>2</v>
      </c>
      <c r="D10" s="20">
        <f>SUMIFS(Kurs[STUDIEPOENG],Kurs[KRAV],STUDIEPOENG!$B10,Kurs[FULLFØRT],"Ja")</f>
        <v>2</v>
      </c>
      <c r="E10" s="20">
        <f>SUMIF(Kurs[KRAV],STUDIEPOENG!$B10,Kurs[STUDIEPOENG])-SUMIFS(Kurs[STUDIEPOENG],Kurs[KRAV],STUDIEPOENG!$B10,Kurs[FULLFØRT],"Ja")</f>
        <v>0</v>
      </c>
    </row>
    <row r="11" spans="2:8" ht="33" customHeight="1" thickBot="1" x14ac:dyDescent="0.25">
      <c r="B11" s="15" t="s">
        <v>26</v>
      </c>
      <c r="C11" s="20" t="str">
        <f>IF(SUMIF(Kurs[KRAV],STUDIEPOENG!$B11,Kurs[STUDIEPOENG])=0,"0",SUMIF(Kurs[KRAV],STUDIEPOENG!$B11,Kurs[STUDIEPOENG]))</f>
        <v>0</v>
      </c>
      <c r="D11" s="20">
        <f>SUMIFS(Kurs[STUDIEPOENG],Kurs[KRAV],STUDIEPOENG!$B11,Kurs[FULLFØRT],"Ja")</f>
        <v>0</v>
      </c>
      <c r="E11" s="20">
        <f>SUMIF(Kurs[KRAV],STUDIEPOENG!$B11,Kurs[STUDIEPOENG])-SUMIFS(Kurs[STUDIEPOENG],Kurs[KRAV],STUDIEPOENG!$B11,Kurs[FULLFØRT],"Ja")</f>
        <v>0</v>
      </c>
    </row>
    <row r="12" spans="2:8" ht="33" customHeight="1" x14ac:dyDescent="0.2">
      <c r="B12" t="s">
        <v>27</v>
      </c>
      <c r="C12" s="12">
        <f>SUBTOTAL(109,STUDIEPOENG!$C$8:$C$11)</f>
        <v>9</v>
      </c>
      <c r="D12" s="12">
        <f>SUBTOTAL(109,STUDIEPOENG!$D$8:$D$11)</f>
        <v>6</v>
      </c>
      <c r="E12" s="12">
        <f>SUBTOTAL(109,STUDIEPOENG!$E$8:$E$11)</f>
        <v>3</v>
      </c>
    </row>
    <row r="13" spans="2:8" ht="33" customHeight="1" x14ac:dyDescent="0.2">
      <c r="B13" s="11" t="s">
        <v>28</v>
      </c>
    </row>
    <row r="14" spans="2:8" ht="33" customHeight="1" x14ac:dyDescent="0.2">
      <c r="B14" t="s">
        <v>29</v>
      </c>
      <c r="C14" t="s">
        <v>34</v>
      </c>
      <c r="D14" t="s">
        <v>22</v>
      </c>
      <c r="E14" t="s">
        <v>38</v>
      </c>
      <c r="F14" t="s">
        <v>39</v>
      </c>
      <c r="G14" t="s">
        <v>42</v>
      </c>
      <c r="H14" t="s">
        <v>43</v>
      </c>
    </row>
    <row r="15" spans="2:8" ht="33" customHeight="1" x14ac:dyDescent="0.2">
      <c r="B15" t="s">
        <v>30</v>
      </c>
      <c r="C15" t="s">
        <v>35</v>
      </c>
      <c r="D15" t="s">
        <v>23</v>
      </c>
      <c r="E15" s="12">
        <v>4</v>
      </c>
      <c r="F15" s="12" t="s">
        <v>40</v>
      </c>
      <c r="G15" s="19">
        <v>4</v>
      </c>
      <c r="H15" s="26" t="s">
        <v>44</v>
      </c>
    </row>
    <row r="16" spans="2:8" ht="33" customHeight="1" x14ac:dyDescent="0.2">
      <c r="B16" t="s">
        <v>31</v>
      </c>
      <c r="C16" t="s">
        <v>35</v>
      </c>
      <c r="D16" t="s">
        <v>24</v>
      </c>
      <c r="E16" s="12">
        <v>3</v>
      </c>
      <c r="F16" s="12" t="s">
        <v>41</v>
      </c>
      <c r="G16" s="19"/>
      <c r="H16" s="26" t="s">
        <v>44</v>
      </c>
    </row>
    <row r="17" spans="2:8" ht="33" customHeight="1" x14ac:dyDescent="0.2">
      <c r="B17" t="s">
        <v>32</v>
      </c>
      <c r="C17" t="s">
        <v>35</v>
      </c>
      <c r="D17" t="s">
        <v>25</v>
      </c>
      <c r="E17" s="12">
        <v>2</v>
      </c>
      <c r="F17" s="12" t="s">
        <v>40</v>
      </c>
      <c r="G17" s="19">
        <v>3</v>
      </c>
      <c r="H17" s="26" t="s">
        <v>44</v>
      </c>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Oi!" error="Karakteren er beregnet som et gjennomsnitt (ikke-vektet) og skal være mellom 0 og 4." sqref="G15:G17">
      <formula1>0</formula1>
      <formula2>4</formula2>
    </dataValidation>
    <dataValidation allowBlank="1" showInputMessage="1" showErrorMessage="1" prompt="Velg Ja eller Nei fra rullegardinlisten for å angi om kurset er fullført eller ikke. Merk ALT + PIL NED, gå til enten Ja eller Nei, og velg deretter ENTER" sqref="F14"/>
    <dataValidation allowBlank="1" showInputMessage="1" showErrorMessage="1" prompt="Skriv inn navnet på høyskolen i denne cellen" sqref="B1"/>
    <dataValidation allowBlank="1" showInputMessage="1" showErrorMessage="1" prompt="Skriv inn navn på grad i denne cellen" sqref="B3"/>
    <dataValidation allowBlank="1" showInputMessage="1" showErrorMessage="1" prompt="Året for dette semesteret oppdateres automatisk på inndata i semester-regneark F3" sqref="C3"/>
    <dataValidation allowBlank="1" showInputMessage="1" showErrorMessage="1" prompt="Datastolpe viser den gjeldende snittkarakteren ut fra en 4.0-skala." sqref="B5"/>
    <dataValidation allowBlank="1" showInputMessage="1" showErrorMessage="1" prompt="Datastolpe viser hvor mange prosent av de generelle kursene som er fullførte" sqref="D5"/>
    <dataValidation allowBlank="1" showInputMessage="1" showErrorMessage="1" prompt="Fire hovedkrav for uteksaminering er oppført i cellene B8–B11" sqref="B7"/>
    <dataValidation allowBlank="1" showInputMessage="1" showErrorMessage="1" prompt="Det totale antallet studiepoeng som kreves for hver uteksaminering oppdateres automatisk i cellene C8–C11.  En sum av totale studiepoeng beregnes automatisk i C12" sqref="C7"/>
    <dataValidation allowBlank="1" showInputMessage="1" showErrorMessage="1" prompt="Antall opptjente studiepoeng beregnes automatisk i cellene D8–D11. En sum av opptjente studiepoeng beregnes automatisk i C12" sqref="D7"/>
    <dataValidation allowBlank="1" showInputMessage="1" showErrorMessage="1" prompt="De gjenstående studiepoengene som trengs for å oppfylle alle krav oppdateres automatisk i cellene E8–E11. En sum av studiepoengene som trengs beregnes automatisk i E12" sqref="E7"/>
    <dataValidation allowBlank="1" showInputMessage="1" showErrorMessage="1" prompt="Skriv inn navn på kurs i denne kolonnen" sqref="B14"/>
    <dataValidation allowBlank="1" showInputMessage="1" showErrorMessage="1" prompt="Skriv inn nummer på kurs i denne kolonnen" sqref="C14"/>
    <dataValidation allowBlank="1" showInputMessage="1" showErrorMessage="1" prompt="Skriv inn kravene i denne kolonnen" sqref="D14"/>
    <dataValidation allowBlank="1" showInputMessage="1" showErrorMessage="1" prompt="Skriv inn antall studiepoeng for hvert kurs i denne kolonnen" sqref="E14"/>
    <dataValidation allowBlank="1" showInputMessage="1" showErrorMessage="1" prompt="Skriv inn karakteren mottatt for kurset i denne kolonnen for fullførte kurs" sqref="G14"/>
    <dataValidation allowBlank="1" showInputMessage="1" showErrorMessage="1" prompt="Skriv inn hvilket semester dette kurset er aktuelt for i denne kolonnen" sqref="H14"/>
    <dataValidation allowBlank="1" showInputMessage="1" showErrorMessage="1" prompt="Studiepoeng-regnearket har to datastolper som viser total fremdrift, en inndeling for krav som automatisk beregner total opptjening og behov for studiepoeng.  Det har også en tabell med kurs for lagring av kursinformasjon for semesteret" sqref="A1"/>
    <dataValidation type="list" allowBlank="1" showErrorMessage="1" error="Velg enten Ja eller Nei fra listen. Prøv på NYTT, deretter ALT + PIL NED, og deretter ENTER for å velge en verdi. Velg AVBRYT for å gå ut av cellen" sqref="F15:F17">
      <formula1>"Ja,Nei"</formula1>
    </dataValidation>
    <dataValidation allowBlank="1" showInputMessage="1" showErrorMessage="1" prompt="Gjeldende snittkarakter beregnes automatisk" sqref="C5"/>
    <dataValidation allowBlank="1" showInputMessage="1" showErrorMessage="1" prompt="Total fremdrift beregnes automatisk"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baseColWidth="10" defaultColWidth="9" defaultRowHeight="33" customHeight="1" x14ac:dyDescent="0.2"/>
  <cols>
    <col min="1" max="1" width="2.625" customWidth="1"/>
    <col min="2" max="2" width="43.25" customWidth="1"/>
    <col min="3" max="4" width="30.625" customWidth="1"/>
  </cols>
  <sheetData>
    <row r="1" spans="2:4" s="2" customFormat="1" ht="24.95" customHeight="1" x14ac:dyDescent="0.25">
      <c r="B1" s="2" t="str">
        <f>Høyskole</f>
        <v>HØYSKOLE</v>
      </c>
    </row>
    <row r="2" spans="2:4" s="3" customFormat="1" ht="39.950000000000003" customHeight="1" x14ac:dyDescent="0.45">
      <c r="B2" s="3" t="s">
        <v>45</v>
      </c>
    </row>
    <row r="3" spans="2:4" ht="39.950000000000003" customHeight="1" x14ac:dyDescent="0.55000000000000004">
      <c r="B3" s="11" t="s">
        <v>46</v>
      </c>
      <c r="C3" s="4" t="str">
        <f>År</f>
        <v>ÅR</v>
      </c>
    </row>
    <row r="4" spans="2:4" ht="14.25" x14ac:dyDescent="0.2">
      <c r="B4" s="8" t="s">
        <v>47</v>
      </c>
    </row>
    <row r="5" spans="2:4" ht="29.25" x14ac:dyDescent="0.2">
      <c r="B5" s="16">
        <f>NETTO_MÅNEDLIGE_UTGIFTER/NETTO_MÅNEDLIGE_INNTEKTER</f>
        <v>0.74545454545454548</v>
      </c>
    </row>
    <row r="6" spans="2:4" ht="25.5" customHeight="1" x14ac:dyDescent="0.2">
      <c r="B6" s="25">
        <f>B5</f>
        <v>0.74545454545454548</v>
      </c>
      <c r="C6" s="25"/>
    </row>
    <row r="7" spans="2:4" ht="30" customHeight="1" x14ac:dyDescent="0.2">
      <c r="B7" s="8" t="s">
        <v>48</v>
      </c>
      <c r="C7" s="8" t="s">
        <v>56</v>
      </c>
      <c r="D7" s="8" t="s">
        <v>58</v>
      </c>
    </row>
    <row r="8" spans="2:4" ht="29.25" x14ac:dyDescent="0.2">
      <c r="B8" s="27">
        <f>C10</f>
        <v>2750</v>
      </c>
      <c r="C8" s="28">
        <f>'NETTO MÅNEDLIGE UTGIFTER'!C4+SEMESTERUTGIFTER!D4</f>
        <v>2050</v>
      </c>
      <c r="D8" s="27">
        <f>NETTO_MÅNEDLIGE_INNTEKTER-NETTO_MÅNEDLIGE_UTGIFTER</f>
        <v>700</v>
      </c>
    </row>
    <row r="9" spans="2:4" ht="14.25" x14ac:dyDescent="0.2">
      <c r="B9" s="14" t="s">
        <v>49</v>
      </c>
      <c r="C9" s="6">
        <v>4</v>
      </c>
    </row>
    <row r="10" spans="2:4" ht="30" customHeight="1" x14ac:dyDescent="0.2">
      <c r="B10" s="8" t="s">
        <v>50</v>
      </c>
      <c r="C10" s="29">
        <f>SUM(Månedligeinntekter[BELØP])</f>
        <v>2750</v>
      </c>
    </row>
    <row r="11" spans="2:4" ht="30" customHeight="1" x14ac:dyDescent="0.2">
      <c r="B11" s="9" t="s">
        <v>51</v>
      </c>
      <c r="C11" s="13" t="s">
        <v>57</v>
      </c>
    </row>
    <row r="12" spans="2:4" ht="33" customHeight="1" x14ac:dyDescent="0.2">
      <c r="B12" s="9" t="s">
        <v>52</v>
      </c>
      <c r="C12" s="30">
        <v>1500</v>
      </c>
    </row>
    <row r="13" spans="2:4" ht="33" customHeight="1" x14ac:dyDescent="0.2">
      <c r="B13" s="9" t="s">
        <v>53</v>
      </c>
      <c r="C13" s="30">
        <v>500</v>
      </c>
    </row>
    <row r="14" spans="2:4" ht="33" customHeight="1" x14ac:dyDescent="0.2">
      <c r="B14" s="9" t="s">
        <v>54</v>
      </c>
      <c r="C14" s="30">
        <v>500</v>
      </c>
    </row>
    <row r="15" spans="2:4" ht="33" customHeight="1" x14ac:dyDescent="0.2">
      <c r="B15" s="9" t="s">
        <v>55</v>
      </c>
      <c r="C15" s="30">
        <v>250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Navnet på høyskolen oppdateres automatisk fra navnet i celle B1 på regnearket for studiepoeng" sqref="B1"/>
    <dataValidation allowBlank="1" showInputMessage="1" showErrorMessage="1" prompt="Året for dette semesteret oppdateres automatisk på inndata i semester-regneark F3" sqref="C3"/>
    <dataValidation allowBlank="1" showInputMessage="1" showErrorMessage="1" prompt="Automatisk beregnet prosentandel av inntekt brukt som en prosent i denne cellen" sqref="B5"/>
    <dataValidation allowBlank="1" showInputMessage="1" showErrorMessage="1" prompt="Datastolpe genereres automatisk basert på prosentandelen av inntekt brukt i celle B5" sqref="B6:C6"/>
    <dataValidation allowBlank="1" showInputMessage="1" showErrorMessage="1" prompt="Netto månedlige inntekter totalt genereres automatisk fra tabellen for månedlige inntekter" sqref="B8"/>
    <dataValidation allowBlank="1" showInputMessage="1" showErrorMessage="1" prompt="Netto månedlige utgifter beregnes automatisk fra regnearket for netto månedlige utgifter" sqref="C8"/>
    <dataValidation allowBlank="1" showInputMessage="1" showErrorMessage="1" prompt="Gjenstående saldo beregnes automatisk basert på netto månedlige inntekter og netto månedlige utgifter" sqref="D8"/>
    <dataValidation allowBlank="1" showInputMessage="1" showErrorMessage="1" prompt="Summen av månedlige inntekter, som beregnes automatisk basert på verdier i regnearket for månedlige inntekter" sqref="C10"/>
    <dataValidation allowBlank="1" showInputMessage="1" showErrorMessage="1" prompt="Skriv inn månedlige inntektselementer i denne kolonnen" sqref="B11"/>
    <dataValidation allowBlank="1" showInputMessage="1" showErrorMessage="1" prompt="Skriv inn beløpet for hvert månedlige inntekselement i denne kolonnen" sqref="C11"/>
    <dataValidation allowBlank="1" showInputMessage="1" showErrorMessage="1" prompt="Totalt antall måneder i et semester, brukt til å beregne månedlige semesterutgifter i regnearket for semesterutgifter" sqref="C9"/>
    <dataValidation allowBlank="1" showInputMessage="1" showErrorMessage="1" prompt="Budsjettregnearket viser informasjon om hvor mye kontantstrøm som gjenstår når alle inntekter og utgifter har blitt gjort rede for, inkludert semesterutgifter. En datastolpe viser inntekt brukt i prosent, og en tabell sporer månedlig inntekt"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baseColWidth="10" defaultColWidth="9" defaultRowHeight="33" customHeight="1" x14ac:dyDescent="0.2"/>
  <cols>
    <col min="1" max="1" width="2.625" customWidth="1"/>
    <col min="2" max="2" width="43.25" customWidth="1"/>
    <col min="3" max="3" width="30.625" customWidth="1"/>
    <col min="4" max="4" width="8.875" customWidth="1"/>
    <col min="5" max="5" width="30.5" customWidth="1"/>
    <col min="6" max="6" width="16.75" customWidth="1"/>
    <col min="7" max="7" width="8.875" customWidth="1"/>
    <col min="8" max="8" width="2.625" customWidth="1"/>
  </cols>
  <sheetData>
    <row r="1" spans="2:3" s="2" customFormat="1" ht="24.95" customHeight="1" x14ac:dyDescent="0.25">
      <c r="B1" s="2" t="str">
        <f>Høyskole</f>
        <v>HØYSKOLE</v>
      </c>
    </row>
    <row r="2" spans="2:3" s="3" customFormat="1" ht="39.950000000000003" customHeight="1" x14ac:dyDescent="0.45">
      <c r="B2" s="3" t="s">
        <v>45</v>
      </c>
    </row>
    <row r="3" spans="2:3" ht="39.950000000000003" customHeight="1" x14ac:dyDescent="0.55000000000000004">
      <c r="B3" s="11" t="s">
        <v>59</v>
      </c>
      <c r="C3" s="4" t="str">
        <f>År</f>
        <v>ÅR</v>
      </c>
    </row>
    <row r="4" spans="2:3" ht="30" customHeight="1" x14ac:dyDescent="0.2">
      <c r="B4" s="8" t="s">
        <v>60</v>
      </c>
      <c r="C4" s="29">
        <f>SUM(Månedligeutgifter[BELØP])</f>
        <v>1675</v>
      </c>
    </row>
    <row r="5" spans="2:3" ht="30" customHeight="1" x14ac:dyDescent="0.2">
      <c r="B5" t="s">
        <v>51</v>
      </c>
      <c r="C5" s="17" t="s">
        <v>57</v>
      </c>
    </row>
    <row r="6" spans="2:3" ht="33" customHeight="1" x14ac:dyDescent="0.2">
      <c r="B6" t="s">
        <v>61</v>
      </c>
      <c r="C6" s="31">
        <v>300</v>
      </c>
    </row>
    <row r="7" spans="2:3" ht="33" customHeight="1" x14ac:dyDescent="0.2">
      <c r="B7" t="s">
        <v>62</v>
      </c>
      <c r="C7" s="31">
        <v>50</v>
      </c>
    </row>
    <row r="8" spans="2:3" ht="33" customHeight="1" x14ac:dyDescent="0.2">
      <c r="B8" t="s">
        <v>63</v>
      </c>
      <c r="C8" s="31">
        <v>75</v>
      </c>
    </row>
    <row r="9" spans="2:3" ht="33" customHeight="1" x14ac:dyDescent="0.2">
      <c r="B9" t="s">
        <v>64</v>
      </c>
      <c r="C9" s="31">
        <v>250</v>
      </c>
    </row>
    <row r="10" spans="2:3" ht="33" customHeight="1" x14ac:dyDescent="0.2">
      <c r="B10" t="s">
        <v>65</v>
      </c>
      <c r="C10" s="31">
        <v>50</v>
      </c>
    </row>
    <row r="11" spans="2:3" ht="33" customHeight="1" x14ac:dyDescent="0.2">
      <c r="B11" t="s">
        <v>66</v>
      </c>
      <c r="C11" s="31">
        <v>500</v>
      </c>
    </row>
    <row r="12" spans="2:3" ht="33" customHeight="1" x14ac:dyDescent="0.2">
      <c r="B12" t="s">
        <v>67</v>
      </c>
      <c r="C12" s="31">
        <v>275</v>
      </c>
    </row>
    <row r="13" spans="2:3" ht="33" customHeight="1" x14ac:dyDescent="0.2">
      <c r="B13" t="s">
        <v>68</v>
      </c>
      <c r="C13" s="31">
        <v>125</v>
      </c>
    </row>
    <row r="14" spans="2:3" ht="33" customHeight="1" x14ac:dyDescent="0.2">
      <c r="B14" t="s">
        <v>69</v>
      </c>
      <c r="C14" s="31">
        <v>50</v>
      </c>
    </row>
    <row r="15" spans="2:3" ht="33" customHeight="1" x14ac:dyDescent="0.2">
      <c r="B15" t="s">
        <v>70</v>
      </c>
      <c r="C15" s="31">
        <v>0</v>
      </c>
    </row>
  </sheetData>
  <dataValidations count="6">
    <dataValidation allowBlank="1" showInputMessage="1" showErrorMessage="1" prompt="Året for dette semesteret oppdateres automatisk på inndata i semester-regneark F3" sqref="C3"/>
    <dataValidation allowBlank="1" showInputMessage="1" showErrorMessage="1" prompt="Skriv inn månedlige utgiftselementer i denne kolonnen" sqref="B5"/>
    <dataValidation allowBlank="1" showInputMessage="1" showErrorMessage="1" prompt="Skriv inn beløpet for hvert månedlige inntektselement i denne kolonnen" sqref="C5"/>
    <dataValidation allowBlank="1" showInputMessage="1" showErrorMessage="1" prompt="Summen av månedlige utgifter, som beregnes automatisk ut fra informasjonen i tabellen for månedlige utgifter" sqref="C4"/>
    <dataValidation allowBlank="1" showInputMessage="1" showErrorMessage="1" prompt="Regnearket for månedlige utgifter sporer månedlige utgifter" sqref="A1"/>
    <dataValidation allowBlank="1" showInputMessage="1" showErrorMessage="1" prompt="Navnet på høyskolen oppdateres automatisk fra navnet i celle B1 på regnearket for studiepoeng"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baseColWidth="10" defaultColWidth="9" defaultRowHeight="33" customHeight="1" x14ac:dyDescent="0.2"/>
  <cols>
    <col min="1" max="1" width="2.625" customWidth="1"/>
    <col min="2" max="2" width="43.25" customWidth="1"/>
    <col min="3" max="3" width="30.625" customWidth="1"/>
    <col min="4" max="4" width="15.625" customWidth="1"/>
    <col min="5" max="5" width="2.625" customWidth="1"/>
    <col min="6" max="6" width="12.25" customWidth="1"/>
    <col min="7" max="7" width="15.625" customWidth="1"/>
    <col min="8" max="8" width="3.5" customWidth="1"/>
  </cols>
  <sheetData>
    <row r="1" spans="2:4" s="2" customFormat="1" ht="24.95" customHeight="1" x14ac:dyDescent="0.25">
      <c r="B1" s="2" t="str">
        <f>Høyskole</f>
        <v>HØYSKOLE</v>
      </c>
    </row>
    <row r="2" spans="2:4" s="3" customFormat="1" ht="39.950000000000003" customHeight="1" x14ac:dyDescent="0.45">
      <c r="B2" s="3" t="s">
        <v>45</v>
      </c>
    </row>
    <row r="3" spans="2:4" ht="39.950000000000003" customHeight="1" x14ac:dyDescent="0.55000000000000004">
      <c r="B3" s="11" t="s">
        <v>71</v>
      </c>
      <c r="C3" s="4" t="str">
        <f>År</f>
        <v>ÅR</v>
      </c>
    </row>
    <row r="4" spans="2:4" ht="30" customHeight="1" x14ac:dyDescent="0.2">
      <c r="B4" s="8" t="s">
        <v>72</v>
      </c>
      <c r="C4" s="29">
        <f>SUM(Semesterutgifter[BELØP])</f>
        <v>1500</v>
      </c>
      <c r="D4" s="29">
        <f>SUM(Semesterutgifter[PER MÅNED])</f>
        <v>375</v>
      </c>
    </row>
    <row r="5" spans="2:4" ht="30" customHeight="1" x14ac:dyDescent="0.2">
      <c r="B5" t="s">
        <v>51</v>
      </c>
      <c r="C5" s="17" t="s">
        <v>57</v>
      </c>
      <c r="D5" s="17" t="s">
        <v>79</v>
      </c>
    </row>
    <row r="6" spans="2:4" ht="33" customHeight="1" x14ac:dyDescent="0.2">
      <c r="B6" t="s">
        <v>73</v>
      </c>
      <c r="C6" s="31">
        <v>750</v>
      </c>
      <c r="D6" s="31">
        <f>Semesterutgifter[[#This Row],[BELØP]]/Måneder_i_semester</f>
        <v>187.5</v>
      </c>
    </row>
    <row r="7" spans="2:4" ht="33" customHeight="1" x14ac:dyDescent="0.2">
      <c r="B7" t="s">
        <v>74</v>
      </c>
      <c r="C7" s="31">
        <v>250</v>
      </c>
      <c r="D7" s="31">
        <f>Semesterutgifter[[#This Row],[BELØP]]/Måneder_i_semester</f>
        <v>62.5</v>
      </c>
    </row>
    <row r="8" spans="2:4" ht="33" customHeight="1" x14ac:dyDescent="0.2">
      <c r="B8" t="s">
        <v>75</v>
      </c>
      <c r="C8" s="31">
        <v>500</v>
      </c>
      <c r="D8" s="31">
        <f>Semesterutgifter[[#This Row],[BELØP]]/Måneder_i_semester</f>
        <v>125</v>
      </c>
    </row>
    <row r="9" spans="2:4" ht="33" customHeight="1" x14ac:dyDescent="0.2">
      <c r="B9" t="s">
        <v>76</v>
      </c>
      <c r="C9" s="31">
        <v>0</v>
      </c>
      <c r="D9" s="31">
        <f>Semesterutgifter[[#This Row],[BELØP]]/Måneder_i_semester</f>
        <v>0</v>
      </c>
    </row>
    <row r="10" spans="2:4" ht="33" customHeight="1" x14ac:dyDescent="0.2">
      <c r="B10" t="s">
        <v>77</v>
      </c>
      <c r="C10" s="31">
        <v>0</v>
      </c>
      <c r="D10" s="31">
        <f>Semesterutgifter[[#This Row],[BELØP]]/Måneder_i_semester</f>
        <v>0</v>
      </c>
    </row>
    <row r="11" spans="2:4" ht="33" customHeight="1" x14ac:dyDescent="0.2">
      <c r="B11" t="s">
        <v>78</v>
      </c>
      <c r="C11" s="31">
        <v>0</v>
      </c>
      <c r="D11" s="31">
        <f>Semesterutgifter[[#This Row],[BELØP]]/Måneder_i_semester</f>
        <v>0</v>
      </c>
    </row>
  </sheetData>
  <dataValidations count="8">
    <dataValidation allowBlank="1" showInputMessage="1" showErrorMessage="1" prompt="Året for dette semesteret oppdateres automatisk på inndata i semester-regneark F3" sqref="C3"/>
    <dataValidation allowBlank="1" showInputMessage="1" showErrorMessage="1" prompt="Skriv inn utgiftselementer i denne kolonnen" sqref="B5"/>
    <dataValidation allowBlank="1" showInputMessage="1" showErrorMessage="1" prompt="Skriv inn beløpet for hver semesterutgift i denne kolonnen" sqref="C5"/>
    <dataValidation allowBlank="1" showInputMessage="1" showErrorMessage="1" prompt="Den månedlige kostnaden for semesterutgifter beregnes automatisk ved hjelp av beløpet for semesterutgifter og antall måneder i et semester fra celle C9 i budsjettregnearket" sqref="D5"/>
    <dataValidation allowBlank="1" showInputMessage="1" showErrorMessage="1" prompt="Det månedlige estimatet for netto semesterutgifter kalkuleres automatisk ut fra informasjonen i tabellen for semesterutgifter" sqref="C4"/>
    <dataValidation allowBlank="1" showInputMessage="1" showErrorMessage="1" prompt="Det månedlige estimatet for alle semesterutgifter som automatisk kalkuleres ut fra informasjonen i tabellen for semesterutgifter" sqref="D4"/>
    <dataValidation allowBlank="1" showInputMessage="1" showErrorMessage="1" prompt="Regnearket for semesterutgifter sporer spesifikke semesterutgifter og beregner den månedlige totalen basert på det antall måneder i semesteret som er angitt i budsjettregnearket" sqref="A1"/>
    <dataValidation allowBlank="1" showInputMessage="1" showErrorMessage="1" prompt="Navnet på høyskolen oppdateres automatisk fra navnet i celle B1 på regnearket for studiepoeng"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baseColWidth="10" defaultColWidth="9" defaultRowHeight="33" customHeight="1" x14ac:dyDescent="0.2"/>
  <cols>
    <col min="1" max="1" width="2.625" customWidth="1"/>
    <col min="2" max="2" width="43.25" customWidth="1"/>
    <col min="3" max="5" width="30.625" customWidth="1"/>
    <col min="6" max="6" width="25.625" customWidth="1"/>
    <col min="7" max="7" width="55.625" customWidth="1"/>
    <col min="8" max="8" width="2.625" customWidth="1"/>
  </cols>
  <sheetData>
    <row r="1" spans="2:7" s="2" customFormat="1" ht="24.95" customHeight="1" x14ac:dyDescent="0.25">
      <c r="B1" s="2" t="str">
        <f>Høyskole</f>
        <v>HØYSKOLE</v>
      </c>
    </row>
    <row r="2" spans="2:7" s="3" customFormat="1" ht="39.950000000000003" customHeight="1" x14ac:dyDescent="0.45">
      <c r="B2" s="3" t="s">
        <v>80</v>
      </c>
    </row>
    <row r="3" spans="2:7" ht="39.950000000000003" customHeight="1" x14ac:dyDescent="0.2">
      <c r="B3" s="11" t="s">
        <v>81</v>
      </c>
    </row>
    <row r="4" spans="2:7" ht="30" customHeight="1" x14ac:dyDescent="0.2">
      <c r="B4" s="9" t="s">
        <v>82</v>
      </c>
      <c r="C4" s="9" t="s">
        <v>84</v>
      </c>
      <c r="D4" s="9" t="s">
        <v>86</v>
      </c>
      <c r="E4" s="9" t="s">
        <v>87</v>
      </c>
      <c r="F4" s="9" t="s">
        <v>89</v>
      </c>
      <c r="G4" s="9" t="s">
        <v>90</v>
      </c>
    </row>
    <row r="5" spans="2:7" ht="33" customHeight="1" x14ac:dyDescent="0.2">
      <c r="B5" s="9" t="s">
        <v>83</v>
      </c>
      <c r="C5" s="9" t="s">
        <v>85</v>
      </c>
      <c r="D5" s="9" t="s">
        <v>28</v>
      </c>
      <c r="E5" s="9" t="s">
        <v>88</v>
      </c>
      <c r="F5" s="9" t="s">
        <v>35</v>
      </c>
      <c r="G5" s="9"/>
    </row>
    <row r="6" spans="2:7" ht="33" customHeight="1" x14ac:dyDescent="0.2">
      <c r="B6" s="9" t="s">
        <v>83</v>
      </c>
      <c r="C6" s="9" t="s">
        <v>85</v>
      </c>
      <c r="D6" s="9" t="s">
        <v>28</v>
      </c>
      <c r="E6" s="9" t="s">
        <v>88</v>
      </c>
      <c r="F6" s="9" t="s">
        <v>35</v>
      </c>
      <c r="G6" s="9"/>
    </row>
    <row r="7" spans="2:7" ht="33" customHeight="1" x14ac:dyDescent="0.2">
      <c r="B7" s="9" t="s">
        <v>83</v>
      </c>
      <c r="C7" s="9" t="s">
        <v>85</v>
      </c>
      <c r="D7" s="9" t="s">
        <v>28</v>
      </c>
      <c r="E7" s="9" t="s">
        <v>88</v>
      </c>
      <c r="F7" s="9" t="s">
        <v>35</v>
      </c>
      <c r="G7" s="9"/>
    </row>
  </sheetData>
  <dataValidations count="8">
    <dataValidation allowBlank="1" showInputMessage="1" showErrorMessage="1" prompt="Bøker-regnearket sporer bøker som er nødvendige i løpet av semesteret" sqref="A1"/>
    <dataValidation allowBlank="1" showInputMessage="1" showErrorMessage="1" prompt="Navnet på høyskolen oppdateres automatisk fra navnet i celle B1 på regnearket for studiepoeng" sqref="B1"/>
    <dataValidation allowBlank="1" showInputMessage="1" showErrorMessage="1" prompt="Skriv inn tittel på boken i denne kolonnen" sqref="B4"/>
    <dataValidation allowBlank="1" showInputMessage="1" showErrorMessage="1" prompt="Skriv inn navnet på forfatteren i denne kolonnen" sqref="C4"/>
    <dataValidation allowBlank="1" showInputMessage="1" showErrorMessage="1" prompt="Skriv inn navnet på kurset som boken skal brukes til i denne kolonnen" sqref="D4"/>
    <dataValidation allowBlank="1" showInputMessage="1" showErrorMessage="1" prompt="Skriv inn informasjon om hvor du kan kjøpe boken i denne kolonnen" sqref="E4"/>
    <dataValidation allowBlank="1" showInputMessage="1" showErrorMessage="1" prompt="Skriv inn ISBN-nummeret i denne kolonnen" sqref="F4"/>
    <dataValidation allowBlank="1" showInputMessage="1" showErrorMessage="1" prompt="Skriv inn eventuelle notater relatert til boken i denne kolonnen"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21</vt:i4>
      </vt:variant>
    </vt:vector>
  </HeadingPairs>
  <TitlesOfParts>
    <vt:vector size="27" baseType="lpstr">
      <vt:lpstr>SEMESTER</vt:lpstr>
      <vt:lpstr>STUDIEPOENG</vt:lpstr>
      <vt:lpstr>BUDSJETT</vt:lpstr>
      <vt:lpstr>NETTO MÅNEDLIGE UTGIFTER</vt:lpstr>
      <vt:lpstr>SEMESTERUTGIFTER</vt:lpstr>
      <vt:lpstr>BØKER</vt:lpstr>
      <vt:lpstr>ColumnTitle1</vt:lpstr>
      <vt:lpstr>ColumnTitle2</vt:lpstr>
      <vt:lpstr>ColumnTitle3</vt:lpstr>
      <vt:lpstr>ColumnTitle4</vt:lpstr>
      <vt:lpstr>ColumnTitle5</vt:lpstr>
      <vt:lpstr>ColumnTitle6</vt:lpstr>
      <vt:lpstr>Høyskole</vt:lpstr>
      <vt:lpstr>Krav</vt:lpstr>
      <vt:lpstr>Måneder_i_semester</vt:lpstr>
      <vt:lpstr>NETTO_MÅNEDLIGE_INNTEKTER</vt:lpstr>
      <vt:lpstr>NETTO_MÅNEDLIGE_UTGIFTER</vt:lpstr>
      <vt:lpstr>SALDO</vt:lpstr>
      <vt:lpstr>Starttidspunkt</vt:lpstr>
      <vt:lpstr>Tidsintervall</vt:lpstr>
      <vt:lpstr>BUDSJETT!Utskriftstitler</vt:lpstr>
      <vt:lpstr>BØKER!Utskriftstitler</vt:lpstr>
      <vt:lpstr>'NETTO MÅNEDLIGE UTGIFTER'!Utskriftstitler</vt:lpstr>
      <vt:lpstr>SEMESTER!Utskriftstitler</vt:lpstr>
      <vt:lpstr>SEMESTERUTGIFTER!Utskriftstitler</vt:lpstr>
      <vt:lpstr>STUDIEPOENG!Utskriftstitler</vt:lpstr>
      <vt:lpstr>År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2016-09-16T00:19:44Z</dcterms:created>
  <dcterms:modified xsi:type="dcterms:W3CDTF">2017-01-16T09:26:25Z</dcterms:modified>
</cp:coreProperties>
</file>