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570"/>
  </bookViews>
  <sheets>
    <sheet name="Neprofitni proračun" sheetId="1" r:id="rId1"/>
  </sheets>
  <definedNames>
    <definedName name="PL">'Neprofitni proračun'!$G$1</definedName>
  </definedNames>
  <calcPr calcId="152511"/>
</workbook>
</file>

<file path=xl/calcChain.xml><?xml version="1.0" encoding="utf-8"?>
<calcChain xmlns="http://schemas.openxmlformats.org/spreadsheetml/2006/main">
  <c r="E40" i="1" l="1"/>
  <c r="D40" i="1"/>
  <c r="C40" i="1"/>
  <c r="F28" i="1"/>
  <c r="F29" i="1"/>
  <c r="F30" i="1"/>
  <c r="F31" i="1"/>
  <c r="F32" i="1"/>
  <c r="F33" i="1"/>
  <c r="F34" i="1"/>
  <c r="F35" i="1"/>
  <c r="F36" i="1"/>
  <c r="F37" i="1"/>
  <c r="F38" i="1"/>
  <c r="F39" i="1"/>
  <c r="F27" i="1"/>
  <c r="F40" i="1" s="1"/>
  <c r="G28" i="1"/>
  <c r="G29" i="1"/>
  <c r="G30" i="1"/>
  <c r="G31" i="1"/>
  <c r="G32" i="1"/>
  <c r="G33" i="1"/>
  <c r="G34" i="1"/>
  <c r="G35" i="1"/>
  <c r="G36" i="1"/>
  <c r="G37" i="1"/>
  <c r="G38" i="1"/>
  <c r="G39" i="1"/>
  <c r="G27" i="1"/>
  <c r="G40" i="1" s="1"/>
  <c r="E16" i="1"/>
  <c r="D16" i="1"/>
  <c r="C16" i="1"/>
  <c r="G15" i="1"/>
  <c r="G14" i="1"/>
  <c r="G13" i="1"/>
  <c r="G12" i="1"/>
  <c r="G11" i="1"/>
  <c r="G16" i="1" s="1"/>
  <c r="F12" i="1"/>
  <c r="F13" i="1"/>
  <c r="F14" i="1"/>
  <c r="F15" i="1"/>
  <c r="F11" i="1"/>
  <c r="F16" i="1" s="1"/>
  <c r="G25" i="1" l="1"/>
  <c r="G9" i="1"/>
  <c r="F25" i="1"/>
  <c r="E25" i="1"/>
  <c r="D25" i="1"/>
  <c r="C25" i="1"/>
  <c r="F9" i="1"/>
  <c r="E9" i="1"/>
  <c r="D9" i="1" l="1"/>
  <c r="C9" i="1"/>
</calcChain>
</file>

<file path=xl/sharedStrings.xml><?xml version="1.0" encoding="utf-8"?>
<sst xmlns="http://schemas.openxmlformats.org/spreadsheetml/2006/main" count="34" uniqueCount="28">
  <si>
    <t>Sklad</t>
  </si>
  <si>
    <t>Dobrodelne prireditve in dogodki</t>
  </si>
  <si>
    <t>Prihodki iz obresti</t>
  </si>
  <si>
    <t>Razno</t>
  </si>
  <si>
    <t>Donacije</t>
  </si>
  <si>
    <t>Zavarovanje</t>
  </si>
  <si>
    <t>Oprema</t>
  </si>
  <si>
    <t>Potrebščine</t>
  </si>
  <si>
    <t>Potovanja in srečanja</t>
  </si>
  <si>
    <t>Telefon</t>
  </si>
  <si>
    <t>Prednosti</t>
  </si>
  <si>
    <t>Plače</t>
  </si>
  <si>
    <t>Storitve</t>
  </si>
  <si>
    <t>Najemnina</t>
  </si>
  <si>
    <t>Trženje/oglaševanje</t>
  </si>
  <si>
    <t>Poštnina</t>
  </si>
  <si>
    <t>Pristojbine za strokovna dela</t>
  </si>
  <si>
    <t>Spletne pristojbine (spletno mesto, mesto srečanja ...)</t>
  </si>
  <si>
    <t>Neprofitni proračun</t>
  </si>
  <si>
    <t>FISKALNO LETO</t>
  </si>
  <si>
    <t>PREDHODNO LETO</t>
  </si>
  <si>
    <t>PREDLAGANO</t>
  </si>
  <si>
    <t>DEJANSKO</t>
  </si>
  <si>
    <t>+/- PREDHODNO LETO</t>
  </si>
  <si>
    <t>SKUPAJ</t>
  </si>
  <si>
    <t>RAZLIKA</t>
  </si>
  <si>
    <t>Stroški</t>
  </si>
  <si>
    <t>Dohodek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</si>
</sst>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_);\(0.00\)"/>
    <numFmt numFmtId="166" formatCode="&quot;€&quot;#,##0.00&quot;€&quot;\);\(#,##0.00&quot;€&quot;\)"/>
    <numFmt numFmtId="167" formatCode="#,##0.00\ &quot;€&quot;"/>
  </numFmts>
  <fonts count="1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condense/>
      <extend/>
      <outline/>
      <shadow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30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39" fontId="0" fillId="0" borderId="0" xfId="0" applyNumberFormat="1" applyAlignment="1">
      <alignment vertical="center"/>
    </xf>
    <xf numFmtId="39" fontId="0" fillId="0" borderId="0" xfId="1" applyNumberFormat="1" applyFont="1" applyAlignment="1">
      <alignment horizontal="right" vertical="center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vertical="center"/>
    </xf>
    <xf numFmtId="0" fontId="8" fillId="0" borderId="0" xfId="0" applyFont="1"/>
    <xf numFmtId="166" fontId="0" fillId="0" borderId="0" xfId="1" applyNumberFormat="1" applyFont="1" applyFill="1" applyBorder="1" applyAlignment="1">
      <alignment horizontal="right" vertical="center" indent="1"/>
    </xf>
    <xf numFmtId="165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0" xfId="0" applyNumberFormat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</cellXfs>
  <cellStyles count="7"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Odstotek" xfId="1" builtinId="5"/>
  </cellStyles>
  <dxfs count="37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numFmt numFmtId="167" formatCode="#,##0.00\ &quot;€&quot;"/>
      <alignment horizontal="right" vertical="center" textRotation="0" wrapText="0" indent="1" justifyLastLine="0" shrinkToFit="0" readingOrder="0"/>
    </dxf>
    <dxf>
      <font>
        <color theme="3"/>
      </font>
      <numFmt numFmtId="7" formatCode="#,##0.00\ _€;\-#,##0.00\ _€"/>
      <alignment horizontal="right" vertical="center" textRotation="0" wrapText="0" indent="1" justifyLastLine="0" shrinkToFit="0" readingOrder="0"/>
    </dxf>
    <dxf>
      <numFmt numFmtId="167" formatCode="#,##0.00\ &quot;€&quot;"/>
      <alignment horizontal="general" vertical="center" textRotation="0" wrapText="0" indent="0" justifyLastLine="0" shrinkToFit="0" readingOrder="0"/>
    </dxf>
    <dxf>
      <numFmt numFmtId="7" formatCode="#,##0.00\ _€;\-#,##0.00\ _€"/>
      <alignment horizontal="general" vertical="center" textRotation="0" wrapText="0" indent="0" justifyLastLine="0" shrinkToFit="0" readingOrder="0"/>
    </dxf>
    <dxf>
      <numFmt numFmtId="167" formatCode="#,##0.00\ &quot;€&quot;"/>
      <alignment horizontal="general" vertical="center" textRotation="0" wrapText="0" indent="0" justifyLastLine="0" shrinkToFit="0" readingOrder="0"/>
    </dxf>
    <dxf>
      <numFmt numFmtId="7" formatCode="#,##0.00\ _€;\-#,##0.00\ _€"/>
      <alignment horizontal="general" vertical="center" textRotation="0" wrapText="0" indent="0" justifyLastLine="0" shrinkToFit="0" readingOrder="0"/>
    </dxf>
    <dxf>
      <numFmt numFmtId="167" formatCode="#,##0.00\ &quot;€&quot;"/>
      <alignment horizontal="general" vertical="center" textRotation="0" wrapText="0" indent="0" justifyLastLine="0" shrinkToFit="0" readingOrder="0"/>
    </dxf>
    <dxf>
      <numFmt numFmtId="7" formatCode="#,##0.00\ _€;\-#,##0.00\ _€"/>
      <alignment horizontal="general" vertical="center" textRotation="0" wrapText="0" indent="0" justifyLastLine="0" shrinkToFit="0" readingOrder="0"/>
    </dxf>
    <dxf>
      <numFmt numFmtId="167" formatCode="#,##0.00\ &quot;€&quot;"/>
      <alignment horizontal="general" vertical="center" textRotation="0" wrapText="0" indent="0" justifyLastLine="0" shrinkToFit="0" readingOrder="0"/>
    </dxf>
    <dxf>
      <numFmt numFmtId="7" formatCode="#,##0.00\ _€;\-#,##0.00\ _€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€&quot;#,##0.00&quot;€&quot;\);\(#,##0.00&quot;€&quot;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3"/>
      </font>
      <numFmt numFmtId="165" formatCode="0.00_);\(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€&quot;#,##0.00&quot;€&quot;\);\(#,##0.00&quot;€&quot;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6"/>
      <tableStyleElement type="headerRow" dxfId="35"/>
      <tableStyleElement type="totalRow" dxfId="34"/>
      <tableStyleElement type="firstColumn" dxfId="33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RevenueTable[[#Headers],[REVENUE]]</c:f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'Neprofitni proračun'!$C$9:$C$10</c:f>
              <c:strCache>
                <c:ptCount val="2"/>
                <c:pt idx="0">
                  <c:v>FY 2011</c:v>
                </c:pt>
                <c:pt idx="1">
                  <c:v>PREDHODNO LETO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'Neprofitni proračun'!$C$16</c:f>
              <c:numCache>
                <c:formatCode>0.00_);\(0.00\)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'Neprofitni proračun'!$D$9:$D$10</c:f>
              <c:strCache>
                <c:ptCount val="2"/>
                <c:pt idx="0">
                  <c:v>FY 2012</c:v>
                </c:pt>
                <c:pt idx="1">
                  <c:v>PREDLAGANO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'Neprofitni proračun'!$D$16</c:f>
              <c:numCache>
                <c:formatCode>0.00_);\(0.00\)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'Neprofitni proračun'!$E$9:$E$10</c:f>
              <c:strCache>
                <c:ptCount val="2"/>
                <c:pt idx="0">
                  <c:v>FY 2012</c:v>
                </c:pt>
                <c:pt idx="1">
                  <c:v>DEJANSKO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'Neprofitni proračun'!$E$16</c:f>
              <c:numCache>
                <c:formatCode>0.00_);\(0.00\)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34389056"/>
        <c:axId val="134349992"/>
      </c:barChart>
      <c:catAx>
        <c:axId val="13438905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34349992"/>
        <c:crosses val="autoZero"/>
        <c:auto val="1"/>
        <c:lblAlgn val="ctr"/>
        <c:lblOffset val="100"/>
        <c:noMultiLvlLbl val="0"/>
      </c:catAx>
      <c:valAx>
        <c:axId val="13434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90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sl-SI" sz="1000" b="0" i="0" cap="none" spc="30" baseline="0">
                      <a:solidFill>
                        <a:schemeClr val="tx2"/>
                      </a:solidFill>
                    </a:rPr>
                    <a:t>V tisočih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ExpenseTable[[#Headers],[EXPENSES]]</c:f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'Neprofitni proračun'!$C$25:$C$26</c:f>
              <c:strCache>
                <c:ptCount val="2"/>
                <c:pt idx="0">
                  <c:v>FY 2011</c:v>
                </c:pt>
                <c:pt idx="1">
                  <c:v>PREDHODNO LETO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'Neprofitni proračun'!$C$40</c:f>
              <c:numCache>
                <c:formatCode>#,##0.00\ "€"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'Neprofitni proračun'!$D$25:$D$26</c:f>
              <c:strCache>
                <c:ptCount val="2"/>
                <c:pt idx="0">
                  <c:v>FY 2012</c:v>
                </c:pt>
                <c:pt idx="1">
                  <c:v>PREDLAGANO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'Neprofitni proračun'!$D$40</c:f>
              <c:numCache>
                <c:formatCode>#,##0.00\ "€"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'Neprofitni proračun'!$E$25:$E$26</c:f>
              <c:strCache>
                <c:ptCount val="2"/>
                <c:pt idx="0">
                  <c:v>FY 2012</c:v>
                </c:pt>
                <c:pt idx="1">
                  <c:v>DEJANSKO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'Neprofitni proračun'!$E$40</c:f>
              <c:numCache>
                <c:formatCode>#,##0.00\ "€"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34499720"/>
        <c:axId val="134480424"/>
      </c:barChart>
      <c:catAx>
        <c:axId val="13449972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34480424"/>
        <c:crosses val="autoZero"/>
        <c:auto val="1"/>
        <c:lblAlgn val="ctr"/>
        <c:lblOffset val="100"/>
        <c:noMultiLvlLbl val="0"/>
      </c:catAx>
      <c:valAx>
        <c:axId val="13448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4997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sl-SI" sz="1000" b="0" i="0" cap="none" spc="30" baseline="0">
                      <a:solidFill>
                        <a:schemeClr val="tx2"/>
                      </a:solidFill>
                    </a:rPr>
                    <a:t>V tisočih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Dohodek" descr="Bar chart comparing Prior, Proposed and Actual revenue for the fiscal year." title="Re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17</xdr:row>
      <xdr:rowOff>38100</xdr:rowOff>
    </xdr:from>
    <xdr:to>
      <xdr:col>7</xdr:col>
      <xdr:colOff>95250</xdr:colOff>
      <xdr:row>23</xdr:row>
      <xdr:rowOff>19050</xdr:rowOff>
    </xdr:to>
    <xdr:graphicFrame macro="">
      <xdr:nvGraphicFramePr>
        <xdr:cNvPr id="7" name="Dohodek" descr="Bar chart comparing Prior, Proposed and Actual revenue for the fiscal year." title="Reven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Dohodkov" displayName="TabelaDohodkov" ref="B10:G16" totalsRowCount="1" headerRowDxfId="32" dataDxfId="31" totalsRowDxfId="30">
  <tableColumns count="6">
    <tableColumn id="1" name="Dohodek" totalsRowLabel="SKUPAJ" dataDxfId="29" totalsRowDxfId="28"/>
    <tableColumn id="2" name="PREDHODNO LETO" totalsRowFunction="sum" dataDxfId="27" totalsRowDxfId="26"/>
    <tableColumn id="3" name="PREDLAGANO" totalsRowFunction="sum" dataDxfId="25" totalsRowDxfId="24"/>
    <tableColumn id="4" name="DEJANSKO" totalsRowFunction="sum" dataDxfId="23" totalsRowDxfId="22"/>
    <tableColumn id="5" name="RAZLIKA" totalsRowFunction="sum" dataDxfId="21" totalsRowDxfId="20">
      <calculatedColumnFormula>TabelaDohodkov[[#This Row],[DEJANSKO]]-TabelaDohodkov[[#This Row],[PREDLAGANO]]</calculatedColumnFormula>
    </tableColumn>
    <tableColumn id="6" name="+/- PREDHODNO LETO" totalsRowFunction="min" dataDxfId="19" totalsRowDxfId="18">
      <calculatedColumnFormula>TabelaDohodkov[[#This Row],[DEJANSKO]]-TabelaDohodkov[[#This Row],[PREDHODNO LETO]]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Dohodek" altTextSummary="Seznam dohodkov in skupnih zneskov za predhodno, predlagano in dejansko fiskalno leto, skupaj z razliko in proračunsko razliko med predhodnim in dejanskim letom. "/>
    </ext>
  </extLst>
</table>
</file>

<file path=xl/tables/table2.xml><?xml version="1.0" encoding="utf-8"?>
<table xmlns="http://schemas.openxmlformats.org/spreadsheetml/2006/main" id="2" name="TabelaStroška" displayName="TabelaStroška" ref="B26:G40" totalsRowCount="1" dataDxfId="17" totalsRowDxfId="16">
  <tableColumns count="6">
    <tableColumn id="1" name="Stroški" totalsRowLabel="SKUPAJ" dataDxfId="15" totalsRowDxfId="14"/>
    <tableColumn id="2" name="PREDHODNO LETO" totalsRowFunction="sum" dataDxfId="13" totalsRowDxfId="12"/>
    <tableColumn id="3" name="PREDLAGANO" totalsRowFunction="sum" dataDxfId="11" totalsRowDxfId="10"/>
    <tableColumn id="4" name="DEJANSKO" totalsRowFunction="sum" dataDxfId="9" totalsRowDxfId="8"/>
    <tableColumn id="5" name="RAZLIKA" totalsRowFunction="sum" dataDxfId="7" totalsRowDxfId="6">
      <calculatedColumnFormula>TabelaStroška[[#This Row],[DEJANSKO]]-TabelaStroška[[#This Row],[PREDLAGANO]]</calculatedColumnFormula>
    </tableColumn>
    <tableColumn id="6" name="+/- PREDHODNO LETO" totalsRowFunction="sum" dataDxfId="5" totalsRowDxfId="4">
      <calculatedColumnFormula>TabelaStroška[[#This Row],[DEJANSKO]]-TabelaStroška[[#This Row],[PREDHODNO LETO]]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Dohodek" altTextSummary="Seznam stroškov in skupnih zneskov za predhodno, predlagano in dejansko fiskalno leto, skupaj z razliko in proračunsko razliko med predhodnim in dejanskim letom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defaultRowHeight="24" customHeight="1" x14ac:dyDescent="0.25"/>
  <cols>
    <col min="1" max="1" width="2.85546875" customWidth="1"/>
    <col min="2" max="2" width="38.7109375" customWidth="1"/>
    <col min="3" max="7" width="18.85546875" customWidth="1"/>
    <col min="8" max="8" width="2.85546875" customWidth="1"/>
  </cols>
  <sheetData>
    <row r="1" spans="2:7" ht="58.5" customHeight="1" x14ac:dyDescent="0.7">
      <c r="B1" s="3" t="s">
        <v>18</v>
      </c>
      <c r="F1" s="8" t="s">
        <v>19</v>
      </c>
      <c r="G1" s="2">
        <v>2012</v>
      </c>
    </row>
    <row r="2" spans="2:7" s="1" customFormat="1" ht="24" customHeight="1" x14ac:dyDescent="0.7">
      <c r="B2" s="3"/>
      <c r="F2" s="8"/>
      <c r="G2" s="2"/>
    </row>
    <row r="3" spans="2:7" s="1" customFormat="1" ht="24" customHeight="1" x14ac:dyDescent="0.25"/>
    <row r="4" spans="2:7" s="1" customFormat="1" ht="24" customHeight="1" x14ac:dyDescent="0.25"/>
    <row r="5" spans="2:7" s="1" customFormat="1" ht="24" customHeight="1" x14ac:dyDescent="0.25"/>
    <row r="6" spans="2:7" s="1" customFormat="1" ht="24" customHeight="1" x14ac:dyDescent="0.25"/>
    <row r="7" spans="2:7" s="1" customFormat="1" ht="24" customHeight="1" x14ac:dyDescent="0.25"/>
    <row r="8" spans="2:7" s="1" customFormat="1" ht="24" customHeight="1" x14ac:dyDescent="0.25"/>
    <row r="9" spans="2:7" ht="24" customHeight="1" x14ac:dyDescent="0.3">
      <c r="B9" s="12"/>
      <c r="C9" s="16" t="str">
        <f>CONCATENATE("FY ",PL-1)</f>
        <v>FY 2011</v>
      </c>
      <c r="D9" s="16" t="str">
        <f>CONCATENATE("FY ",PL)</f>
        <v>FY 2012</v>
      </c>
      <c r="E9" s="16" t="str">
        <f>CONCATENATE("FY ",PL)</f>
        <v>FY 2012</v>
      </c>
      <c r="F9" s="16" t="str">
        <f>CONCATENATE("FY ",PL)</f>
        <v>FY 2012</v>
      </c>
      <c r="G9" s="17" t="str">
        <f>CONCATENATE("FY ",PL)</f>
        <v>FY 2012</v>
      </c>
    </row>
    <row r="10" spans="2:7" ht="24" customHeight="1" x14ac:dyDescent="0.25">
      <c r="B10" s="20" t="s">
        <v>27</v>
      </c>
      <c r="C10" s="18" t="s">
        <v>20</v>
      </c>
      <c r="D10" s="18" t="s">
        <v>21</v>
      </c>
      <c r="E10" s="18" t="s">
        <v>22</v>
      </c>
      <c r="F10" s="18" t="s">
        <v>25</v>
      </c>
      <c r="G10" s="19" t="s">
        <v>23</v>
      </c>
    </row>
    <row r="11" spans="2:7" ht="24" customHeight="1" x14ac:dyDescent="0.25">
      <c r="B11" s="9" t="s">
        <v>1</v>
      </c>
      <c r="C11" s="10">
        <v>150000</v>
      </c>
      <c r="D11" s="10">
        <v>200000</v>
      </c>
      <c r="E11" s="10">
        <v>180000</v>
      </c>
      <c r="F11" s="10">
        <f>TabelaDohodkov[[#This Row],[DEJANSKO]]-TabelaDohodkov[[#This Row],[PREDLAGANO]]</f>
        <v>-20000</v>
      </c>
      <c r="G11" s="11">
        <f>TabelaDohodkov[[#This Row],[DEJANSKO]]-TabelaDohodkov[[#This Row],[PREDHODNO LETO]]</f>
        <v>30000</v>
      </c>
    </row>
    <row r="12" spans="2:7" ht="24" customHeight="1" x14ac:dyDescent="0.25">
      <c r="B12" s="9" t="s">
        <v>0</v>
      </c>
      <c r="C12" s="10">
        <v>50000</v>
      </c>
      <c r="D12" s="10">
        <v>50000</v>
      </c>
      <c r="E12" s="10">
        <v>50000</v>
      </c>
      <c r="F12" s="10">
        <f>TabelaDohodkov[[#This Row],[DEJANSKO]]-TabelaDohodkov[[#This Row],[PREDLAGANO]]</f>
        <v>0</v>
      </c>
      <c r="G12" s="11">
        <f>TabelaDohodkov[[#This Row],[DEJANSKO]]-TabelaDohodkov[[#This Row],[PREDHODNO LETO]]</f>
        <v>0</v>
      </c>
    </row>
    <row r="13" spans="2:7" ht="24" customHeight="1" x14ac:dyDescent="0.25">
      <c r="B13" s="9" t="s">
        <v>4</v>
      </c>
      <c r="C13" s="10">
        <v>30000</v>
      </c>
      <c r="D13" s="10">
        <v>40000</v>
      </c>
      <c r="E13" s="10">
        <v>20000</v>
      </c>
      <c r="F13" s="10">
        <f>TabelaDohodkov[[#This Row],[DEJANSKO]]-TabelaDohodkov[[#This Row],[PREDLAGANO]]</f>
        <v>-20000</v>
      </c>
      <c r="G13" s="11">
        <f>TabelaDohodkov[[#This Row],[DEJANSKO]]-TabelaDohodkov[[#This Row],[PREDHODNO LETO]]</f>
        <v>-10000</v>
      </c>
    </row>
    <row r="14" spans="2:7" ht="24" customHeight="1" x14ac:dyDescent="0.25">
      <c r="B14" s="9" t="s">
        <v>2</v>
      </c>
      <c r="C14" s="10"/>
      <c r="D14" s="10"/>
      <c r="E14" s="10"/>
      <c r="F14" s="10">
        <f>TabelaDohodkov[[#This Row],[DEJANSKO]]-TabelaDohodkov[[#This Row],[PREDLAGANO]]</f>
        <v>0</v>
      </c>
      <c r="G14" s="11">
        <f>TabelaDohodkov[[#This Row],[DEJANSKO]]-TabelaDohodkov[[#This Row],[PREDHODNO LETO]]</f>
        <v>0</v>
      </c>
    </row>
    <row r="15" spans="2:7" ht="24" customHeight="1" x14ac:dyDescent="0.25">
      <c r="B15" s="9" t="s">
        <v>3</v>
      </c>
      <c r="C15" s="10"/>
      <c r="D15" s="10"/>
      <c r="E15" s="10"/>
      <c r="F15" s="10">
        <f>TabelaDohodkov[[#This Row],[DEJANSKO]]-TabelaDohodkov[[#This Row],[PREDLAGANO]]</f>
        <v>0</v>
      </c>
      <c r="G15" s="11">
        <f>TabelaDohodkov[[#This Row],[DEJANSKO]]-TabelaDohodkov[[#This Row],[PREDHODNO LETO]]</f>
        <v>0</v>
      </c>
    </row>
    <row r="16" spans="2:7" s="23" customFormat="1" ht="24" customHeight="1" x14ac:dyDescent="0.25">
      <c r="B16" s="21" t="s">
        <v>24</v>
      </c>
      <c r="C16" s="22">
        <f>SUBTOTAL(109,TabelaDohodkov[PREDHODNO LETO])</f>
        <v>230000</v>
      </c>
      <c r="D16" s="22">
        <f>SUBTOTAL(109,TabelaDohodkov[PREDLAGANO])</f>
        <v>290000</v>
      </c>
      <c r="E16" s="22">
        <f>SUBTOTAL(109,TabelaDohodkov[DEJANSKO])</f>
        <v>250000</v>
      </c>
      <c r="F16" s="24">
        <f>SUBTOTAL(109,TabelaDohodkov[RAZLIKA])</f>
        <v>-40000</v>
      </c>
      <c r="G16" s="24">
        <f>SUBTOTAL(105,TabelaDohodkov[+/- PREDHODNO LETO])</f>
        <v>-10000</v>
      </c>
    </row>
    <row r="17" spans="2:7" s="12" customFormat="1" ht="24" customHeight="1" x14ac:dyDescent="0.25">
      <c r="B17" s="29"/>
      <c r="C17" s="29"/>
      <c r="D17" s="29"/>
      <c r="E17" s="29"/>
      <c r="F17" s="29"/>
      <c r="G17" s="29"/>
    </row>
    <row r="18" spans="2:7" s="12" customFormat="1" ht="24" customHeight="1" x14ac:dyDescent="0.25">
      <c r="B18" s="13"/>
      <c r="C18" s="14"/>
      <c r="D18" s="14"/>
      <c r="E18" s="14"/>
      <c r="F18" s="14"/>
      <c r="G18" s="15"/>
    </row>
    <row r="19" spans="2:7" s="12" customFormat="1" ht="24" customHeight="1" x14ac:dyDescent="0.25">
      <c r="B19" s="13"/>
      <c r="C19" s="14"/>
      <c r="D19" s="14"/>
      <c r="E19" s="14"/>
      <c r="F19" s="14"/>
      <c r="G19" s="15"/>
    </row>
    <row r="20" spans="2:7" s="12" customFormat="1" ht="24" customHeight="1" x14ac:dyDescent="0.25">
      <c r="B20" s="13"/>
      <c r="C20" s="14"/>
      <c r="D20" s="14"/>
      <c r="E20" s="14"/>
      <c r="F20" s="14"/>
      <c r="G20" s="15"/>
    </row>
    <row r="21" spans="2:7" s="12" customFormat="1" ht="24" customHeight="1" x14ac:dyDescent="0.25">
      <c r="B21" s="13"/>
      <c r="C21" s="14"/>
      <c r="D21" s="14"/>
      <c r="E21" s="14"/>
      <c r="F21" s="14"/>
      <c r="G21" s="15"/>
    </row>
    <row r="22" spans="2:7" ht="24" customHeight="1" x14ac:dyDescent="0.25">
      <c r="B22" s="28"/>
      <c r="C22" s="28"/>
      <c r="D22" s="28"/>
      <c r="E22" s="28"/>
      <c r="F22" s="28"/>
      <c r="G22" s="12"/>
    </row>
    <row r="23" spans="2:7" s="1" customFormat="1" ht="24" customHeight="1" x14ac:dyDescent="0.25">
      <c r="B23"/>
      <c r="C23"/>
      <c r="D23"/>
      <c r="E23"/>
      <c r="F23"/>
      <c r="G23"/>
    </row>
    <row r="24" spans="2:7" ht="24" customHeight="1" x14ac:dyDescent="0.25">
      <c r="B24" s="1"/>
      <c r="C24" s="1"/>
      <c r="D24" s="1"/>
      <c r="E24" s="1"/>
      <c r="F24" s="1"/>
      <c r="G24" s="1"/>
    </row>
    <row r="25" spans="2:7" ht="24" customHeight="1" x14ac:dyDescent="0.3">
      <c r="C25" s="16" t="str">
        <f>CONCATENATE("FY ",PL-1)</f>
        <v>FY 2011</v>
      </c>
      <c r="D25" s="16" t="str">
        <f>CONCATENATE("FY ",PL)</f>
        <v>FY 2012</v>
      </c>
      <c r="E25" s="16" t="str">
        <f>CONCATENATE("FY ",PL)</f>
        <v>FY 2012</v>
      </c>
      <c r="F25" s="16" t="str">
        <f>CONCATENATE("FY ",PL)</f>
        <v>FY 2012</v>
      </c>
      <c r="G25" s="17" t="str">
        <f>CONCATENATE("FY ",PL)</f>
        <v>FY 2012</v>
      </c>
    </row>
    <row r="26" spans="2:7" ht="24" customHeight="1" x14ac:dyDescent="0.25">
      <c r="B26" s="5" t="s">
        <v>26</v>
      </c>
      <c r="C26" s="18" t="s">
        <v>20</v>
      </c>
      <c r="D26" s="18" t="s">
        <v>21</v>
      </c>
      <c r="E26" s="18" t="s">
        <v>22</v>
      </c>
      <c r="F26" s="18" t="s">
        <v>25</v>
      </c>
      <c r="G26" s="19" t="s">
        <v>23</v>
      </c>
    </row>
    <row r="27" spans="2:7" ht="24" customHeight="1" x14ac:dyDescent="0.25">
      <c r="B27" s="4" t="s">
        <v>11</v>
      </c>
      <c r="C27" s="6">
        <v>15000</v>
      </c>
      <c r="D27" s="6">
        <v>30000</v>
      </c>
      <c r="E27" s="6">
        <v>30000</v>
      </c>
      <c r="F27" s="6">
        <f>TabelaStroška[[#This Row],[DEJANSKO]]-TabelaStroška[[#This Row],[PREDLAGANO]]</f>
        <v>0</v>
      </c>
      <c r="G27" s="7">
        <f>TabelaStroška[[#This Row],[DEJANSKO]]-TabelaStroška[[#This Row],[PREDHODNO LETO]]</f>
        <v>15000</v>
      </c>
    </row>
    <row r="28" spans="2:7" ht="24" customHeight="1" x14ac:dyDescent="0.25">
      <c r="B28" s="4" t="s">
        <v>10</v>
      </c>
      <c r="C28" s="6">
        <v>5000</v>
      </c>
      <c r="D28" s="6">
        <v>7500</v>
      </c>
      <c r="E28" s="6">
        <v>7800</v>
      </c>
      <c r="F28" s="6">
        <f>TabelaStroška[[#This Row],[DEJANSKO]]-TabelaStroška[[#This Row],[PREDLAGANO]]</f>
        <v>300</v>
      </c>
      <c r="G28" s="7">
        <f>TabelaStroška[[#This Row],[DEJANSKO]]-TabelaStroška[[#This Row],[PREDHODNO LETO]]</f>
        <v>2800</v>
      </c>
    </row>
    <row r="29" spans="2:7" ht="24" customHeight="1" x14ac:dyDescent="0.25">
      <c r="B29" s="4" t="s">
        <v>13</v>
      </c>
      <c r="C29" s="6">
        <v>6000</v>
      </c>
      <c r="D29" s="6">
        <v>6000</v>
      </c>
      <c r="E29" s="6">
        <v>6000</v>
      </c>
      <c r="F29" s="6">
        <f>TabelaStroška[[#This Row],[DEJANSKO]]-TabelaStroška[[#This Row],[PREDLAGANO]]</f>
        <v>0</v>
      </c>
      <c r="G29" s="7">
        <f>TabelaStroška[[#This Row],[DEJANSKO]]-TabelaStroška[[#This Row],[PREDHODNO LETO]]</f>
        <v>0</v>
      </c>
    </row>
    <row r="30" spans="2:7" ht="24" customHeight="1" x14ac:dyDescent="0.25">
      <c r="B30" s="4" t="s">
        <v>12</v>
      </c>
      <c r="C30" s="6">
        <v>1000</v>
      </c>
      <c r="D30" s="6">
        <v>1200</v>
      </c>
      <c r="E30" s="6">
        <v>1150</v>
      </c>
      <c r="F30" s="25">
        <f>TabelaStroška[[#This Row],[DEJANSKO]]-TabelaStroška[[#This Row],[PREDLAGANO]]</f>
        <v>-50</v>
      </c>
      <c r="G30" s="7">
        <f>TabelaStroška[[#This Row],[DEJANSKO]]-TabelaStroška[[#This Row],[PREDHODNO LETO]]</f>
        <v>150</v>
      </c>
    </row>
    <row r="31" spans="2:7" ht="24" customHeight="1" x14ac:dyDescent="0.25">
      <c r="B31" s="4" t="s">
        <v>8</v>
      </c>
      <c r="C31" s="6">
        <v>2500</v>
      </c>
      <c r="D31" s="6">
        <v>2000</v>
      </c>
      <c r="E31" s="6">
        <v>2800</v>
      </c>
      <c r="F31" s="6">
        <f>TabelaStroška[[#This Row],[DEJANSKO]]-TabelaStroška[[#This Row],[PREDLAGANO]]</f>
        <v>800</v>
      </c>
      <c r="G31" s="7">
        <f>TabelaStroška[[#This Row],[DEJANSKO]]-TabelaStroška[[#This Row],[PREDHODNO LETO]]</f>
        <v>300</v>
      </c>
    </row>
    <row r="32" spans="2:7" ht="24" customHeight="1" x14ac:dyDescent="0.25">
      <c r="B32" s="4" t="s">
        <v>16</v>
      </c>
      <c r="C32" s="6"/>
      <c r="D32" s="6"/>
      <c r="E32" s="6"/>
      <c r="F32" s="6">
        <f>TabelaStroška[[#This Row],[DEJANSKO]]-TabelaStroška[[#This Row],[PREDLAGANO]]</f>
        <v>0</v>
      </c>
      <c r="G32" s="7">
        <f>TabelaStroška[[#This Row],[DEJANSKO]]-TabelaStroška[[#This Row],[PREDHODNO LETO]]</f>
        <v>0</v>
      </c>
    </row>
    <row r="33" spans="2:7" ht="24" customHeight="1" x14ac:dyDescent="0.25">
      <c r="B33" s="4" t="s">
        <v>14</v>
      </c>
      <c r="C33" s="6"/>
      <c r="D33" s="6"/>
      <c r="E33" s="6"/>
      <c r="F33" s="6">
        <f>TabelaStroška[[#This Row],[DEJANSKO]]-TabelaStroška[[#This Row],[PREDLAGANO]]</f>
        <v>0</v>
      </c>
      <c r="G33" s="7">
        <f>TabelaStroška[[#This Row],[DEJANSKO]]-TabelaStroška[[#This Row],[PREDHODNO LETO]]</f>
        <v>0</v>
      </c>
    </row>
    <row r="34" spans="2:7" ht="24" customHeight="1" x14ac:dyDescent="0.25">
      <c r="B34" s="4" t="s">
        <v>5</v>
      </c>
      <c r="C34" s="6"/>
      <c r="D34" s="6"/>
      <c r="E34" s="6"/>
      <c r="F34" s="6">
        <f>TabelaStroška[[#This Row],[DEJANSKO]]-TabelaStroška[[#This Row],[PREDLAGANO]]</f>
        <v>0</v>
      </c>
      <c r="G34" s="7">
        <f>TabelaStroška[[#This Row],[DEJANSKO]]-TabelaStroška[[#This Row],[PREDHODNO LETO]]</f>
        <v>0</v>
      </c>
    </row>
    <row r="35" spans="2:7" ht="24" customHeight="1" x14ac:dyDescent="0.25">
      <c r="B35" s="4" t="s">
        <v>9</v>
      </c>
      <c r="C35" s="6"/>
      <c r="D35" s="6"/>
      <c r="E35" s="6"/>
      <c r="F35" s="6">
        <f>TabelaStroška[[#This Row],[DEJANSKO]]-TabelaStroška[[#This Row],[PREDLAGANO]]</f>
        <v>0</v>
      </c>
      <c r="G35" s="7">
        <f>TabelaStroška[[#This Row],[DEJANSKO]]-TabelaStroška[[#This Row],[PREDHODNO LETO]]</f>
        <v>0</v>
      </c>
    </row>
    <row r="36" spans="2:7" ht="24" customHeight="1" x14ac:dyDescent="0.25">
      <c r="B36" s="4" t="s">
        <v>17</v>
      </c>
      <c r="C36" s="6"/>
      <c r="D36" s="6"/>
      <c r="E36" s="6"/>
      <c r="F36" s="6">
        <f>TabelaStroška[[#This Row],[DEJANSKO]]-TabelaStroška[[#This Row],[PREDLAGANO]]</f>
        <v>0</v>
      </c>
      <c r="G36" s="7">
        <f>TabelaStroška[[#This Row],[DEJANSKO]]-TabelaStroška[[#This Row],[PREDHODNO LETO]]</f>
        <v>0</v>
      </c>
    </row>
    <row r="37" spans="2:7" ht="24" customHeight="1" x14ac:dyDescent="0.25">
      <c r="B37" s="4" t="s">
        <v>6</v>
      </c>
      <c r="C37" s="6"/>
      <c r="D37" s="6"/>
      <c r="E37" s="6"/>
      <c r="F37" s="6">
        <f>TabelaStroška[[#This Row],[DEJANSKO]]-TabelaStroška[[#This Row],[PREDLAGANO]]</f>
        <v>0</v>
      </c>
      <c r="G37" s="7">
        <f>TabelaStroška[[#This Row],[DEJANSKO]]-TabelaStroška[[#This Row],[PREDHODNO LETO]]</f>
        <v>0</v>
      </c>
    </row>
    <row r="38" spans="2:7" ht="24" customHeight="1" x14ac:dyDescent="0.25">
      <c r="B38" s="4" t="s">
        <v>7</v>
      </c>
      <c r="C38" s="6"/>
      <c r="D38" s="6"/>
      <c r="E38" s="6"/>
      <c r="F38" s="6">
        <f>TabelaStroška[[#This Row],[DEJANSKO]]-TabelaStroška[[#This Row],[PREDLAGANO]]</f>
        <v>0</v>
      </c>
      <c r="G38" s="7">
        <f>TabelaStroška[[#This Row],[DEJANSKO]]-TabelaStroška[[#This Row],[PREDHODNO LETO]]</f>
        <v>0</v>
      </c>
    </row>
    <row r="39" spans="2:7" ht="24" customHeight="1" x14ac:dyDescent="0.25">
      <c r="B39" s="4" t="s">
        <v>15</v>
      </c>
      <c r="C39" s="6"/>
      <c r="D39" s="6"/>
      <c r="E39" s="6"/>
      <c r="F39" s="6">
        <f>TabelaStroška[[#This Row],[DEJANSKO]]-TabelaStroška[[#This Row],[PREDLAGANO]]</f>
        <v>0</v>
      </c>
      <c r="G39" s="7">
        <f>TabelaStroška[[#This Row],[DEJANSKO]]-TabelaStroška[[#This Row],[PREDHODNO LETO]]</f>
        <v>0</v>
      </c>
    </row>
    <row r="40" spans="2:7" ht="24" customHeight="1" x14ac:dyDescent="0.25">
      <c r="B40" s="4" t="s">
        <v>24</v>
      </c>
      <c r="C40" s="26">
        <f>SUBTOTAL(109,TabelaStroška[PREDHODNO LETO])</f>
        <v>29500</v>
      </c>
      <c r="D40" s="26">
        <f>SUBTOTAL(109,TabelaStroška[PREDLAGANO])</f>
        <v>46700</v>
      </c>
      <c r="E40" s="26">
        <f>SUBTOTAL(109,TabelaStroška[DEJANSKO])</f>
        <v>47750</v>
      </c>
      <c r="F40" s="26">
        <f>SUBTOTAL(109,TabelaStroška[RAZLIKA])</f>
        <v>1050</v>
      </c>
      <c r="G40" s="27">
        <f>SUBTOTAL(109,TabelaStroška[+/- PREDHODNO LETO])</f>
        <v>18250</v>
      </c>
    </row>
  </sheetData>
  <mergeCells count="2">
    <mergeCell ref="B22:F22"/>
    <mergeCell ref="B17:G17"/>
  </mergeCells>
  <conditionalFormatting sqref="C11:G16 C27:G40">
    <cfRule type="expression" dxfId="3" priority="6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Stran in;P od in;N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845881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 xsi:nil="true"/>
    <Markets xmlns="e8dc6129-b2e8-490d-b1b8-9dd11744d117"/>
    <OriginAsset xmlns="e8dc6129-b2e8-490d-b1b8-9dd11744d117" xsi:nil="true"/>
    <AssetStart xmlns="e8dc6129-b2e8-490d-b1b8-9dd11744d117">2012-06-28T22:27:54+00:00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234268</Value>
    </PublishStatusLookup>
    <APAuthor xmlns="e8dc6129-b2e8-490d-b1b8-9dd11744d117">
      <UserInfo>
        <DisplayName/>
        <AccountId>2566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 xsi:nil="true"/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false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TP102929975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F3DDD094-1BF9-4132-B4B8-9CC6966060C4}"/>
</file>

<file path=customXml/itemProps2.xml><?xml version="1.0" encoding="utf-8"?>
<ds:datastoreItem xmlns:ds="http://schemas.openxmlformats.org/officeDocument/2006/customXml" ds:itemID="{B14941E1-CF0D-4065-AC9A-99B666D7281D}"/>
</file>

<file path=customXml/itemProps3.xml><?xml version="1.0" encoding="utf-8"?>
<ds:datastoreItem xmlns:ds="http://schemas.openxmlformats.org/officeDocument/2006/customXml" ds:itemID="{C1A726BD-9206-4AC3-872F-89B677F2E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Neprofitni proračun</vt:lpstr>
      <vt:lpstr>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2012-10-24T07:43:48Z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