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00" windowHeight="16095" tabRatio="695" xr2:uid="{00000000-000D-0000-FFFF-FFFF00000000}"/>
  </bookViews>
  <sheets>
    <sheet name="RESUMO DO ORÇAMENTO ATÉ À DATA" sheetId="1" r:id="rId1"/>
    <sheet name="RESUMO DAS DESPESAS MENSAIS" sheetId="2" r:id="rId2"/>
    <sheet name="DESPESAS DETALHADAS" sheetId="3" r:id="rId3"/>
    <sheet name="DONATIVOS E PATROCÍNIOS" sheetId="4" r:id="rId4"/>
  </sheets>
  <definedNames>
    <definedName name="_ANO">'RESUMO DO ORÇAMENTO ATÉ À DATA'!$G$2</definedName>
    <definedName name="SegmentaçãoDeDados_Beneficiário">#N/A</definedName>
    <definedName name="SegmentaçãoDeDados_Beneficiário1">#N/A</definedName>
    <definedName name="SegmentaçãoDeDados_Pedido_por">#N/A</definedName>
    <definedName name="SegmentaçãoDeDados_Pedido_por1">#N/A</definedName>
    <definedName name="SegmentaçãoDeDados_Título_Conta">#N/A</definedName>
    <definedName name="Título1">TabelaAtéÀData[[#Headers],[Código de LR]]</definedName>
    <definedName name="Título2">ResumoDasDespesasMensais[[#Headers],[Código de LR]]</definedName>
    <definedName name="Título3">DespesasDetalhadas[[#Headers],[Código de LR]]</definedName>
    <definedName name="Título4">Outros[[#Headers],[Código de LR]]</definedName>
    <definedName name="TítuloLinhaRegião1..G2">'RESUMO DO ORÇAMENTO ATÉ À DATA'!$F$2</definedName>
    <definedName name="_xlnm.Print_Titles" localSheetId="2">'DESPESAS DETALHADAS'!$4:$4</definedName>
    <definedName name="_xlnm.Print_Titles" localSheetId="3">'DONATIVOS E PATROCÍNIOS'!$4:$4</definedName>
    <definedName name="_xlnm.Print_Titles" localSheetId="1">'RESUMO DAS DESPESAS MENSAIS'!$5:$5</definedName>
    <definedName name="_xlnm.Print_Titles" localSheetId="0">'RESUMO DO ORÇAMENTO ATÉ À DATA'!$4:$4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O3" i="2" s="1"/>
  <c r="M3" i="2" l="1"/>
  <c r="N3" i="2"/>
  <c r="K3" i="2"/>
  <c r="L3" i="2"/>
  <c r="I3" i="2"/>
  <c r="J3" i="2"/>
  <c r="G3" i="2"/>
  <c r="H3" i="2"/>
  <c r="E3" i="2"/>
  <c r="F3" i="2"/>
  <c r="M4" i="2"/>
  <c r="D3" i="2"/>
  <c r="O4" i="2"/>
  <c r="O6" i="2" s="1"/>
  <c r="E17" i="1"/>
  <c r="K7" i="2" l="1"/>
  <c r="K11" i="2"/>
  <c r="K15" i="2"/>
  <c r="K8" i="2"/>
  <c r="K12" i="2"/>
  <c r="K14" i="2"/>
  <c r="M7" i="2"/>
  <c r="M9" i="2"/>
  <c r="M11" i="2"/>
  <c r="M13" i="2"/>
  <c r="M15" i="2"/>
  <c r="M17" i="2"/>
  <c r="M8" i="2"/>
  <c r="M10" i="2"/>
  <c r="M14" i="2"/>
  <c r="M12" i="2"/>
  <c r="M16" i="2"/>
  <c r="O16" i="2"/>
  <c r="O10" i="2"/>
  <c r="O17" i="2"/>
  <c r="O13" i="2"/>
  <c r="O9" i="2"/>
  <c r="F10" i="2"/>
  <c r="F14" i="2"/>
  <c r="F7" i="2"/>
  <c r="F11" i="2"/>
  <c r="F13" i="2"/>
  <c r="H8" i="2"/>
  <c r="H12" i="2"/>
  <c r="H16" i="2"/>
  <c r="H9" i="2"/>
  <c r="H13" i="2"/>
  <c r="H15" i="2"/>
  <c r="L8" i="2"/>
  <c r="L12" i="2"/>
  <c r="L16" i="2"/>
  <c r="L9" i="2"/>
  <c r="L17" i="2"/>
  <c r="L15" i="2"/>
  <c r="O14" i="2"/>
  <c r="O12" i="2"/>
  <c r="O8" i="2"/>
  <c r="O15" i="2"/>
  <c r="O11" i="2"/>
  <c r="O7" i="2"/>
  <c r="M6" i="2"/>
  <c r="E4" i="2"/>
  <c r="E6" i="2" s="1"/>
  <c r="K4" i="2"/>
  <c r="K9" i="2" s="1"/>
  <c r="G4" i="2"/>
  <c r="G9" i="2" s="1"/>
  <c r="F4" i="2"/>
  <c r="F6" i="2" s="1"/>
  <c r="J4" i="2"/>
  <c r="J8" i="2" s="1"/>
  <c r="L4" i="2"/>
  <c r="L10" i="2" s="1"/>
  <c r="N4" i="2"/>
  <c r="N8" i="2" s="1"/>
  <c r="D4" i="2"/>
  <c r="D6" i="2" s="1"/>
  <c r="I4" i="2"/>
  <c r="I7" i="2" s="1"/>
  <c r="H4" i="2"/>
  <c r="H10" i="2" s="1"/>
  <c r="J6" i="2" l="1"/>
  <c r="G6" i="2"/>
  <c r="N13" i="2"/>
  <c r="N11" i="2"/>
  <c r="N7" i="2"/>
  <c r="N14" i="2"/>
  <c r="N10" i="2"/>
  <c r="J13" i="2"/>
  <c r="J11" i="2"/>
  <c r="J7" i="2"/>
  <c r="J14" i="2"/>
  <c r="J10" i="2"/>
  <c r="I12" i="2"/>
  <c r="I10" i="2"/>
  <c r="I17" i="2"/>
  <c r="I13" i="2"/>
  <c r="I9" i="2"/>
  <c r="G14" i="2"/>
  <c r="G12" i="2"/>
  <c r="G8" i="2"/>
  <c r="G15" i="2"/>
  <c r="G11" i="2"/>
  <c r="G7" i="2"/>
  <c r="E12" i="2"/>
  <c r="E10" i="2"/>
  <c r="E17" i="2"/>
  <c r="E13" i="2"/>
  <c r="E9" i="2"/>
  <c r="N6" i="2"/>
  <c r="N17" i="2"/>
  <c r="N15" i="2"/>
  <c r="N9" i="2"/>
  <c r="N16" i="2"/>
  <c r="N12" i="2"/>
  <c r="L11" i="2"/>
  <c r="L13" i="2"/>
  <c r="L7" i="2"/>
  <c r="L14" i="2"/>
  <c r="J17" i="2"/>
  <c r="J15" i="2"/>
  <c r="J9" i="2"/>
  <c r="J16" i="2"/>
  <c r="J12" i="2"/>
  <c r="H17" i="2"/>
  <c r="H11" i="2"/>
  <c r="H7" i="2"/>
  <c r="H14" i="2"/>
  <c r="F17" i="2"/>
  <c r="F15" i="2"/>
  <c r="F9" i="2"/>
  <c r="F16" i="2"/>
  <c r="F12" i="2"/>
  <c r="F8" i="2"/>
  <c r="K16" i="2"/>
  <c r="K10" i="2"/>
  <c r="K17" i="2"/>
  <c r="K13" i="2"/>
  <c r="I16" i="2"/>
  <c r="I14" i="2"/>
  <c r="I8" i="2"/>
  <c r="I15" i="2"/>
  <c r="I11" i="2"/>
  <c r="G16" i="2"/>
  <c r="G10" i="2"/>
  <c r="G17" i="2"/>
  <c r="G13" i="2"/>
  <c r="E16" i="2"/>
  <c r="E14" i="2"/>
  <c r="E8" i="2"/>
  <c r="E15" i="2"/>
  <c r="E11" i="2"/>
  <c r="E7" i="2"/>
  <c r="K6" i="2"/>
  <c r="L6" i="2"/>
  <c r="H6" i="2"/>
  <c r="I6" i="2"/>
  <c r="D14" i="2"/>
  <c r="D10" i="2"/>
  <c r="D17" i="2"/>
  <c r="D13" i="2"/>
  <c r="D9" i="2"/>
  <c r="D16" i="2"/>
  <c r="D12" i="2"/>
  <c r="D8" i="2"/>
  <c r="D15" i="2"/>
  <c r="D11" i="2"/>
  <c r="D7" i="2"/>
  <c r="M18" i="2"/>
  <c r="O18" i="2"/>
  <c r="N18" i="2" l="1"/>
  <c r="K18" i="2"/>
  <c r="L18" i="2"/>
  <c r="E18" i="2"/>
  <c r="G18" i="2"/>
  <c r="P7" i="2"/>
  <c r="D6" i="1" s="1"/>
  <c r="F6" i="1" s="1"/>
  <c r="G6" i="1" s="1"/>
  <c r="F18" i="2"/>
  <c r="J18" i="2"/>
  <c r="P9" i="2"/>
  <c r="D8" i="1" s="1"/>
  <c r="D18" i="2"/>
  <c r="P12" i="2"/>
  <c r="D11" i="1" s="1"/>
  <c r="F11" i="1" s="1"/>
  <c r="G11" i="1" s="1"/>
  <c r="P14" i="2"/>
  <c r="D13" i="1" s="1"/>
  <c r="F13" i="1" s="1"/>
  <c r="G13" i="1" s="1"/>
  <c r="P6" i="2"/>
  <c r="D5" i="1" s="1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8" i="1"/>
  <c r="G8" i="1" s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<sst xmlns="http://schemas.openxmlformats.org/spreadsheetml/2006/main" count="112" uniqueCount="72">
  <si>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RESUMO DAS DESPESAS MENSAIS</t>
  </si>
  <si>
    <t>VALOR REAL vs. ORÇAMENTO ATÉ À DATA</t>
  </si>
  <si>
    <t>Código de LR</t>
  </si>
  <si>
    <t>Total</t>
  </si>
  <si>
    <t>Título de Conta</t>
  </si>
  <si>
    <t>Publicidade</t>
  </si>
  <si>
    <t>Equipamento de Escritório</t>
  </si>
  <si>
    <t>Impressoras</t>
  </si>
  <si>
    <t>Custos de Servidor</t>
  </si>
  <si>
    <t>Materiais</t>
  </si>
  <si>
    <t>Despesas com Clientes</t>
  </si>
  <si>
    <t>Computadores</t>
  </si>
  <si>
    <t>Plano Médico</t>
  </si>
  <si>
    <t>Custos de Construção</t>
  </si>
  <si>
    <t>Marketing</t>
  </si>
  <si>
    <t>Instituições de Caridade</t>
  </si>
  <si>
    <t>Patrocinadores</t>
  </si>
  <si>
    <t>Real</t>
  </si>
  <si>
    <t>Orçamento</t>
  </si>
  <si>
    <t>ano</t>
  </si>
  <si>
    <t>€ Restante</t>
  </si>
  <si>
    <t>% Restante</t>
  </si>
  <si>
    <t>RESUMO DO ORÇAMENTO ATÉ À DATA</t>
  </si>
  <si>
    <t>A segmentação de dados para filtrar dados por Títulos de Conta encontra-se nesta célula.</t>
  </si>
  <si>
    <t>DESPESAS DETALHADAS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</si>
  <si>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</si>
  <si>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</si>
  <si>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</si>
  <si>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</si>
  <si>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</si>
  <si>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</si>
  <si>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</si>
  <si>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</si>
  <si>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</si>
  <si>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</si>
  <si>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</si>
  <si>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</si>
  <si>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</si>
  <si>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A segmentação de dados para filtrar dados por Pedido por está nesta célula e a segmentação de dados para filtrar dados por Beneficiário está na célula à direita.</t>
  </si>
  <si>
    <t>DONATIVOS E PATROCÍNIOS</t>
  </si>
  <si>
    <t>Data da Fatura</t>
  </si>
  <si>
    <t>Data</t>
  </si>
  <si>
    <t>Fatura n.º</t>
  </si>
  <si>
    <t>Pedido por</t>
  </si>
  <si>
    <t>Samuel Ferreira</t>
  </si>
  <si>
    <t>Tiago Ribeiro</t>
  </si>
  <si>
    <t>Montante do Cheque</t>
  </si>
  <si>
    <t>A segmentação de dados para filtrar dados por Beneficiário encontra-se nesta célula.</t>
  </si>
  <si>
    <t>Beneficiário</t>
  </si>
  <si>
    <t xml:space="preserve">Consolidated Messenger </t>
  </si>
  <si>
    <t xml:space="preserve">A. Datum Corporation </t>
  </si>
  <si>
    <t>Uso do Cheque</t>
  </si>
  <si>
    <t>Mailer</t>
  </si>
  <si>
    <t>2 computadores de secretária</t>
  </si>
  <si>
    <t>Método de Distribuição</t>
  </si>
  <si>
    <t>Correio</t>
  </si>
  <si>
    <t>Crédito</t>
  </si>
  <si>
    <t>Data do Ficheiro</t>
  </si>
  <si>
    <t>Data de Início do Pedido de Cheque</t>
  </si>
  <si>
    <t>Margarida Gouveia</t>
  </si>
  <si>
    <t>Contributo no Ano Anterior</t>
  </si>
  <si>
    <t xml:space="preserve">School of Fine Art </t>
  </si>
  <si>
    <t xml:space="preserve">WingTip Toys </t>
  </si>
  <si>
    <t>Utilizado Para</t>
  </si>
  <si>
    <t>Bolsas</t>
  </si>
  <si>
    <t>Comunidade</t>
  </si>
  <si>
    <t>Aprovado por</t>
  </si>
  <si>
    <t>Constância Botas</t>
  </si>
  <si>
    <t>Ana Silva</t>
  </si>
  <si>
    <t>Categoria</t>
  </si>
  <si>
    <t>Artes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</si>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</sst>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€&quot;;\-#,##0.00\ &quot;€&quot;"/>
    <numFmt numFmtId="164" formatCode="0_ ;\-0\ 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</cellStyleXfs>
  <cellXfs count="27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64" fontId="0" fillId="0" borderId="0" xfId="6" applyFont="1" applyFill="1" applyBorder="1" applyAlignment="1">
      <alignment horizontal="left" vertical="center"/>
    </xf>
    <xf numFmtId="14" fontId="6" fillId="0" borderId="0" xfId="9">
      <alignment horizontal="right" vertical="center" wrapText="1"/>
    </xf>
    <xf numFmtId="164" fontId="0" fillId="0" borderId="0" xfId="6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Border="1" applyAlignment="1">
      <alignment vertical="center" wrapText="1"/>
    </xf>
    <xf numFmtId="7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</cellXfs>
  <cellStyles count="10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Data" xfId="9" xr:uid="{00000000-0005-0000-0000-000002000000}"/>
    <cellStyle name="Hiperligação" xfId="5" builtinId="8"/>
    <cellStyle name="Moeda [0]" xfId="7" builtinId="7" customBuiltin="1"/>
    <cellStyle name="Normal" xfId="0" builtinId="0" customBuiltin="1"/>
    <cellStyle name="Percentagem" xfId="8" builtinId="5" customBuiltin="1"/>
    <cellStyle name="Vírgula" xfId="6" builtinId="3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numFmt numFmtId="11" formatCode="#,##0.00\ &quot;€&quot;;\-#,##0.00\ &quot;€&quot;"/>
    </dxf>
    <dxf>
      <numFmt numFmtId="11" formatCode="#,##0.00\ &quot;€&quot;;\-#,##0.00\ &quot;€&quot;"/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8" defaultTableStyle="TableStyleMedium2" defaultPivotStyle="PivotStyleLight16">
    <tableStyle name="Despesas Detalhadas" pivot="0" count="7" xr9:uid="{00000000-0011-0000-FFFF-FFFF01000000}">
      <tableStyleElement type="wholeTable" dxfId="73"/>
      <tableStyleElement type="headerRow" dxfId="72"/>
      <tableStyleElement type="totalRow" dxfId="71"/>
      <tableStyleElement type="firstColumn" dxfId="70"/>
      <tableStyleElement type="lastColumn" dxfId="69"/>
      <tableStyleElement type="firstRowStripe" dxfId="68"/>
      <tableStyleElement type="firstColumnStripe" dxfId="67"/>
    </tableStyle>
    <tableStyle name="Donativos e Patrocínios" pivot="0" count="7" xr9:uid="{00000000-0011-0000-FFFF-FFFF00000000}">
      <tableStyleElement type="wholeTable" dxfId="66"/>
      <tableStyleElement type="headerRow" dxfId="65"/>
      <tableStyleElement type="totalRow" dxfId="64"/>
      <tableStyleElement type="firstColumn" dxfId="63"/>
      <tableStyleElement type="lastColumn" dxfId="62"/>
      <tableStyleElement type="firstRowStripe" dxfId="61"/>
      <tableStyleElement type="firstColumnStripe" dxfId="60"/>
    </tableStyle>
    <tableStyle name="Resumo das despesas mensais" pivot="0" count="9" xr9:uid="{00000000-0011-0000-FFFF-FFFF02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secondRowStripe" dxfId="53"/>
      <tableStyleElement type="firstColumnStripe" dxfId="52"/>
      <tableStyleElement type="secondColumnStripe" dxfId="51"/>
    </tableStyle>
    <tableStyle name="Resumo do Orçamento Até à Data" pivot="0" count="9" xr9:uid="{00000000-0011-0000-FFFF-FFFF07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  <tableStyleElement type="secondColumnStripe" dxfId="42"/>
    </tableStyle>
    <tableStyle name="Segmentação de Dados das Despesas Detalhadas" pivot="0" table="0" count="10" xr9:uid="{00000000-0011-0000-FFFF-FFFF04000000}">
      <tableStyleElement type="wholeTable" dxfId="41"/>
      <tableStyleElement type="headerRow" dxfId="40"/>
    </tableStyle>
    <tableStyle name="Segmentação de Dados do Resumo das Despesas Mensais" pivot="0" table="0" count="10" xr9:uid="{00000000-0011-0000-FFFF-FFFF05000000}">
      <tableStyleElement type="wholeTable" dxfId="39"/>
      <tableStyleElement type="headerRow" dxfId="38"/>
    </tableStyle>
    <tableStyle name="Segmentação de Dados dos Donativos e Patrocínios" pivot="0" table="0" count="10" xr9:uid="{00000000-0011-0000-FFFF-FFFF03000000}">
      <tableStyleElement type="wholeTable" dxfId="37"/>
      <tableStyleElement type="headerRow" dxfId="36"/>
    </tableStyle>
    <tableStyle name="SegmentaçãodeDadosEscura4 2" pivot="0" table="0" count="10" xr9:uid="{00000000-0011-0000-FFFF-FFFF06000000}">
      <tableStyleElement type="wholeTable" dxfId="35"/>
      <tableStyleElement type="headerRow" dxfId="34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ação de Dados das Despesas Detalhada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egmentação de Dados do Resumo das Despesas Mensai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egmentação de Dados dos Donativos e Patrocínios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egmentaçãodeDadosEscura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ESUMO DAS DESPESAS MENSAI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RESUMO DO OR&#199;AMENTO AT&#201; &#192; DATA'!A1"/><Relationship Id="rId1" Type="http://schemas.openxmlformats.org/officeDocument/2006/relationships/hyperlink" Target="#'DESPESAS DETALHAD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RESUMO DAS DESPESAS MENSAIS'!A1"/><Relationship Id="rId1" Type="http://schemas.openxmlformats.org/officeDocument/2006/relationships/hyperlink" Target="#'DONATIVOS E PATROC&#205;NIO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ESPESAS DETALHAD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972000</xdr:colOff>
      <xdr:row>1</xdr:row>
      <xdr:rowOff>19050</xdr:rowOff>
    </xdr:to>
    <xdr:sp macro="" textlink="">
      <xdr:nvSpPr>
        <xdr:cNvPr id="2" name="Seta para a Direita 1" descr="Botão de navegação para a direita">
          <a:hlinkClick xmlns:r="http://schemas.openxmlformats.org/officeDocument/2006/relationships" r:id="rId1" tooltip="Selecione para navegar para a folha de cálculo do RESUMO DE DESPESAS MENSAI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97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SEGUINTE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19051</xdr:rowOff>
    </xdr:from>
    <xdr:to>
      <xdr:col>17</xdr:col>
      <xdr:colOff>1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ítulo de Conta" descr="Filtrar o resumo das despesas mensais pelo campo Título de Cont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ítulo de Co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" y="523876"/>
              <a:ext cx="13763625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981525</xdr:colOff>
      <xdr:row>1</xdr:row>
      <xdr:rowOff>19050</xdr:rowOff>
    </xdr:to>
    <xdr:sp macro="" textlink="">
      <xdr:nvSpPr>
        <xdr:cNvPr id="4" name="Seta para a Direita 3" descr="Botão de navegação para a direita">
          <a:hlinkClick xmlns:r="http://schemas.openxmlformats.org/officeDocument/2006/relationships" r:id="rId1" tooltip="Selecione para navegar para a folha de cálculo DESPESAS DETALHADAS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5400" y="0"/>
          <a:ext cx="97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SEGUINTE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9975</xdr:colOff>
      <xdr:row>1</xdr:row>
      <xdr:rowOff>19050</xdr:rowOff>
    </xdr:to>
    <xdr:sp macro="" textlink="">
      <xdr:nvSpPr>
        <xdr:cNvPr id="5" name="Seta para a Esquerda 4" descr="Botão de navegação para a esquerda">
          <a:hlinkClick xmlns:r="http://schemas.openxmlformats.org/officeDocument/2006/relationships" r:id="rId2" tooltip="Selecione para navegar para a folha de cálculo RESUMO DO ORÇAMENTO ATÉ À DATA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850" y="0"/>
          <a:ext cx="97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ANTERIOR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10</xdr:col>
      <xdr:colOff>1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Beneficiário" descr="Filtrar despesas detalhadas pelo campo Beneficiário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neficiá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3" y="523875"/>
              <a:ext cx="5362577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9522</xdr:colOff>
      <xdr:row>2</xdr:row>
      <xdr:rowOff>19050</xdr:rowOff>
    </xdr:from>
    <xdr:to>
      <xdr:col>5</xdr:col>
      <xdr:colOff>1000124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Pedido por" descr="Filtrar despesas detalhadas pelo campo Pedido por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dido p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5504688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981525</xdr:colOff>
      <xdr:row>1</xdr:row>
      <xdr:rowOff>19050</xdr:rowOff>
    </xdr:to>
    <xdr:sp macro="" textlink="">
      <xdr:nvSpPr>
        <xdr:cNvPr id="8" name="Seta para a Direita 7" descr="Botão de navegação para a direita">
          <a:hlinkClick xmlns:r="http://schemas.openxmlformats.org/officeDocument/2006/relationships" r:id="rId1" tooltip="Selecione para navegar para a folha de cálculo DONATIVOS E PATROCÍNIOS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95400" y="0"/>
          <a:ext cx="97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SEGUINTE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9975</xdr:colOff>
      <xdr:row>1</xdr:row>
      <xdr:rowOff>19050</xdr:rowOff>
    </xdr:to>
    <xdr:sp macro="" textlink="">
      <xdr:nvSpPr>
        <xdr:cNvPr id="9" name="Seta para a Esquerda 8" descr="Botão de navegação para a esquerda">
          <a:hlinkClick xmlns:r="http://schemas.openxmlformats.org/officeDocument/2006/relationships" r:id="rId2" tooltip="Selecione para navegar para a folha de cálculo RESUMO DE DESPESAS MENSAIS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3850" y="0"/>
          <a:ext cx="97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ANTERIOR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19050</xdr:rowOff>
    </xdr:from>
    <xdr:to>
      <xdr:col>6</xdr:col>
      <xdr:colOff>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edido por 1" descr="Filtrar donativos e patrocínios pelo campo Pedido Por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dido p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12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Beneficiário 1" descr="Filtrar donativos e patrocínios pelo campo Beneficiário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neficiári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48424" y="523875"/>
              <a:ext cx="718185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2</xdr:col>
      <xdr:colOff>9975</xdr:colOff>
      <xdr:row>1</xdr:row>
      <xdr:rowOff>19050</xdr:rowOff>
    </xdr:to>
    <xdr:sp macro="" textlink="">
      <xdr:nvSpPr>
        <xdr:cNvPr id="7" name="Seta para a Esquerda 6" descr="Botão de navegação para a esquerda">
          <a:hlinkClick xmlns:r="http://schemas.openxmlformats.org/officeDocument/2006/relationships" r:id="rId1" tooltip="Selecione para navegar para a folha de cálculo DESPESAS DETALHADAS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97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  <a:latin typeface="+mj-lt"/>
            </a:rPr>
            <a:t>ANTERIOR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Beneficiário" xr10:uid="{00000000-0013-0000-FFFF-FFFF01000000}" sourceName="Beneficiário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edido_por" xr10:uid="{00000000-0013-0000-FFFF-FFFF02000000}" sourceName="Pedido por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edido_por1" xr10:uid="{00000000-0013-0000-FFFF-FFFF03000000}" sourceName="Pedido por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Beneficiário1" xr10:uid="{00000000-0013-0000-FFFF-FFFF04000000}" sourceName="Beneficiário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ítulo_Conta" xr10:uid="{00000000-0013-0000-FFFF-FFFF05000000}" sourceName="Título de Conta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ítulo de Conta" xr10:uid="{00000000-0014-0000-FFFF-FFFF01000000}" cache="SegmentaçãoDeDados_Título_Conta" caption="Título de Conta" columnCount="7" style="Segmentação de Dados do Resumo das Despesas Mensais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eneficiário" xr10:uid="{00000000-0014-0000-FFFF-FFFF02000000}" cache="SegmentaçãoDeDados_Beneficiário" caption="Beneficiário" columnCount="3" style="Segmentação de Dados das Despesas Detalhadas" rowHeight="225425"/>
  <slicer name="Pedido por" xr10:uid="{00000000-0014-0000-FFFF-FFFF03000000}" cache="SegmentaçãoDeDados_Pedido_por" caption="Pedido por" columnCount="3" style="Segmentação de Dados das Despesas Detalhadas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edido por 1" xr10:uid="{00000000-0014-0000-FFFF-FFFF04000000}" cache="SegmentaçãoDeDados_Pedido_por1" caption="Pedido por" columnCount="3" style="Segmentação de Dados dos Donativos e Patrocínios" rowHeight="225425"/>
  <slicer name="Beneficiário 1" xr10:uid="{00000000-0014-0000-FFFF-FFFF05000000}" cache="SegmentaçãoDeDados_Beneficiário1" caption="Beneficiário" columnCount="3" style="Segmentação de Dados dos Donativos e Patrocínio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AtéÀData" displayName="TabelaAtéÀData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ódigo de LR" totalsRowLabel="Total" dataCellStyle="Vírgula"/>
    <tableColumn id="2" xr3:uid="{00000000-0010-0000-0000-000002000000}" name="Título de Conta"/>
    <tableColumn id="3" xr3:uid="{00000000-0010-0000-0000-000003000000}" name="Real" totalsRowFunction="sum" totalsRowDxfId="33" dataCellStyle="Moeda [0]">
      <calculatedColumnFormula>SUMIF(ResumoDasDespesasMensais[Código de LR],TabelaAtéÀData[[#This Row],[Código de LR]],ResumoDasDespesasMensais[Total])</calculatedColumnFormula>
    </tableColumn>
    <tableColumn id="4" xr3:uid="{00000000-0010-0000-0000-000004000000}" name="Orçamento" totalsRowFunction="sum" totalsRowDxfId="32" dataCellStyle="Moeda [0]"/>
    <tableColumn id="5" xr3:uid="{00000000-0010-0000-0000-000005000000}" name="€ Restante" totalsRowFunction="sum" totalsRowDxfId="31" dataCellStyle="Moeda [0]">
      <calculatedColumnFormula>IF(TabelaAtéÀData[[#This Row],[Orçamento]]="","",TabelaAtéÀData[[#This Row],[Orçamento]]-TabelaAtéÀData[[#This Row],[Real]])</calculatedColumnFormula>
    </tableColumn>
    <tableColumn id="6" xr3:uid="{00000000-0010-0000-0000-000006000000}" name="% Restante" totalsRowFunction="custom" dataCellStyle="Percentagem">
      <calculatedColumnFormula>IFERROR(TabelaAtéÀData[[#This Row],[€ Restante]]/TabelaAtéÀData[[#This Row],[Orçamento]],"")</calculatedColumnFormula>
      <totalsRowFormula>TabelaAtéÀData[[#Totals],[€ Restante]]/TabelaAtéÀData[[#Totals],[Orçamento]]</totalsRowFormula>
    </tableColumn>
  </tableColumns>
  <tableStyleInfo name="Resumo do Orçamento Até à Data" showFirstColumn="0" showLastColumn="0" showRowStripes="1" showColumnStripes="0"/>
  <extLst>
    <ext xmlns:x14="http://schemas.microsoft.com/office/spreadsheetml/2009/9/main" uri="{504A1905-F514-4f6f-8877-14C23A59335A}">
      <x14:table altTextSummary="Introduza o código do Razão Geral, o Título da Conta e Orçamento nesta tabela. O montante real e os valores restantes ser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ResumoDasDespesasMensais" displayName="ResumoDasDespesasMensais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Código de LR" totalsRowLabel="Total" dataDxfId="30" totalsRowDxfId="15" dataCellStyle="Vírgula"/>
    <tableColumn id="2" xr3:uid="{00000000-0010-0000-0100-000002000000}" name="Título de Conta" totalsRowDxfId="14"/>
    <tableColumn id="3" xr3:uid="{00000000-0010-0000-0100-000003000000}" name="Janeiro" totalsRowFunction="sum" dataDxfId="16" totalsRowDxfId="13" dataCellStyle="Moeda [0]">
      <calculatedColumnFormula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calculatedColumnFormula>
    </tableColumn>
    <tableColumn id="4" xr3:uid="{00000000-0010-0000-0100-000004000000}" name="Fevereiro" totalsRowFunction="sum" totalsRowDxfId="12" dataCellStyle="Moeda [0]">
      <calculatedColumnFormula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calculatedColumnFormula>
    </tableColumn>
    <tableColumn id="5" xr3:uid="{00000000-0010-0000-0100-000005000000}" name="Março" totalsRowFunction="sum" totalsRowDxfId="11" dataCellStyle="Moeda [0]">
      <calculatedColumnFormula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calculatedColumnFormula>
    </tableColumn>
    <tableColumn id="6" xr3:uid="{00000000-0010-0000-0100-000006000000}" name="Abril" totalsRowFunction="sum" totalsRowDxfId="10" dataCellStyle="Moeda [0]">
      <calculatedColumnFormula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calculatedColumnFormula>
    </tableColumn>
    <tableColumn id="7" xr3:uid="{00000000-0010-0000-0100-000007000000}" name="Maio" totalsRowFunction="sum" totalsRowDxfId="9" dataCellStyle="Moeda [0]">
      <calculatedColumnFormula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calculatedColumnFormula>
    </tableColumn>
    <tableColumn id="8" xr3:uid="{00000000-0010-0000-0100-000008000000}" name="Junho" totalsRowFunction="sum" totalsRowDxfId="8" dataCellStyle="Moeda [0]">
      <calculatedColumnFormula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calculatedColumnFormula>
    </tableColumn>
    <tableColumn id="9" xr3:uid="{00000000-0010-0000-0100-000009000000}" name="Julho" totalsRowFunction="sum" totalsRowDxfId="7" dataCellStyle="Moeda [0]">
      <calculatedColumnFormula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calculatedColumnFormula>
    </tableColumn>
    <tableColumn id="10" xr3:uid="{00000000-0010-0000-0100-00000A000000}" name="Agosto" totalsRowFunction="sum" totalsRowDxfId="6" dataCellStyle="Moeda [0]">
      <calculatedColumnFormula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calculatedColumnFormula>
    </tableColumn>
    <tableColumn id="11" xr3:uid="{00000000-0010-0000-0100-00000B000000}" name="Setembro" totalsRowFunction="sum" totalsRowDxfId="5" dataCellStyle="Moeda [0]">
      <calculatedColumnFormula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calculatedColumnFormula>
    </tableColumn>
    <tableColumn id="12" xr3:uid="{00000000-0010-0000-0100-00000C000000}" name="Outubro" totalsRowFunction="sum" totalsRowDxfId="4" dataCellStyle="Moeda [0]">
      <calculatedColumnFormula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calculatedColumnFormula>
    </tableColumn>
    <tableColumn id="13" xr3:uid="{00000000-0010-0000-0100-00000D000000}" name="Novembro" totalsRowFunction="sum" totalsRowDxfId="3" dataCellStyle="Moeda [0]">
      <calculatedColumnFormula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calculatedColumnFormula>
    </tableColumn>
    <tableColumn id="14" xr3:uid="{00000000-0010-0000-0100-00000E000000}" name="Dezembro" totalsRowFunction="sum" totalsRowDxfId="2" dataCellStyle="Moeda [0]">
      <calculatedColumnFormula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calculatedColumnFormula>
    </tableColumn>
    <tableColumn id="15" xr3:uid="{00000000-0010-0000-0100-00000F000000}" name="Total" totalsRowFunction="sum" totalsRowDxfId="1" dataCellStyle="Moeda [0]">
      <calculatedColumnFormula>SUM(ResumoDasDespesasMensais[[#This Row],[Janeiro]:[Dezembro]])</calculatedColumnFormula>
    </tableColumn>
    <tableColumn id="16" xr3:uid="{00000000-0010-0000-0100-000010000000}" name=" " dataDxfId="29" totalsRowDxfId="0"/>
  </tableColumns>
  <tableStyleInfo name="Resumo das despesas mensais" showFirstColumn="0" showLastColumn="0" showRowStripes="1" showColumnStripes="0"/>
  <extLst>
    <ext xmlns:x14="http://schemas.microsoft.com/office/spreadsheetml/2009/9/main" uri="{504A1905-F514-4f6f-8877-14C23A59335A}">
      <x14:table altTextSummary="Introduza o código do Razão Geral e o título da conta nesta tabela. O montante para cada mês e os Totais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espesasDetalhadas" displayName="DespesasDetalhadas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Código de LR" totalsRowLabel="Total" dataDxfId="28" totalsRowDxfId="27" dataCellStyle="Vírgula"/>
    <tableColumn id="2" xr3:uid="{00000000-0010-0000-0200-000002000000}" name="Data da Fatura" totalsRowDxfId="26" dataCellStyle="Data"/>
    <tableColumn id="3" xr3:uid="{00000000-0010-0000-0200-000003000000}" name="Fatura n.º" totalsRowDxfId="25" dataCellStyle="Vírgula"/>
    <tableColumn id="4" xr3:uid="{00000000-0010-0000-0200-000004000000}" name="Pedido por"/>
    <tableColumn id="5" xr3:uid="{00000000-0010-0000-0200-000005000000}" name="Montante do Cheque" totalsRowDxfId="24" dataCellStyle="Moeda [0]"/>
    <tableColumn id="6" xr3:uid="{00000000-0010-0000-0200-000006000000}" name="Beneficiário"/>
    <tableColumn id="7" xr3:uid="{00000000-0010-0000-0200-000007000000}" name="Uso do Cheque"/>
    <tableColumn id="8" xr3:uid="{00000000-0010-0000-0200-000008000000}" name="Método de Distribuição"/>
    <tableColumn id="9" xr3:uid="{00000000-0010-0000-0200-000009000000}" name="Data do Ficheiro" totalsRowFunction="count" totalsRowDxfId="23" dataCellStyle="Data"/>
  </tableColumns>
  <tableStyleInfo name="Despesas Detalhadas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Outros" displayName="Outros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Código de LR" totalsRowLabel="Total" dataDxfId="22" totalsRowDxfId="21" dataCellStyle="Vírgula"/>
    <tableColumn id="2" xr3:uid="{00000000-0010-0000-0300-000002000000}" name="Data de Início do Pedido de Cheque" totalsRowDxfId="20" dataCellStyle="Data"/>
    <tableColumn id="3" xr3:uid="{00000000-0010-0000-0300-000003000000}" name="Pedido por"/>
    <tableColumn id="4" xr3:uid="{00000000-0010-0000-0300-000004000000}" name="Montante do Cheque" totalsRowDxfId="19" dataCellStyle="Moeda [0]"/>
    <tableColumn id="5" xr3:uid="{00000000-0010-0000-0300-000005000000}" name="Contributo no Ano Anterior" totalsRowDxfId="18" dataCellStyle="Moeda [0]"/>
    <tableColumn id="6" xr3:uid="{00000000-0010-0000-0300-000006000000}" name="Beneficiário"/>
    <tableColumn id="7" xr3:uid="{00000000-0010-0000-0300-000007000000}" name="Utilizado Para"/>
    <tableColumn id="8" xr3:uid="{00000000-0010-0000-0300-000008000000}" name="Aprovado por"/>
    <tableColumn id="9" xr3:uid="{00000000-0010-0000-0300-000009000000}" name="Categoria"/>
    <tableColumn id="10" xr3:uid="{00000000-0010-0000-0300-00000A000000}" name="Método de Distribuição"/>
    <tableColumn id="11" xr3:uid="{00000000-0010-0000-0300-00000B000000}" name="Data do Ficheiro" totalsRowFunction="count" totalsRowDxfId="17" dataCellStyle="Data"/>
  </tableColumns>
  <tableStyleInfo name="Donativos e Patrocínios" showFirstColumn="0" showLastColumn="0" showRowStripes="1" showColumnStripes="0"/>
  <extLst>
    <ext xmlns:x14="http://schemas.microsoft.com/office/spreadsheetml/2009/9/main" uri="{504A1905-F514-4f6f-8877-14C23A59335A}">
      <x14:table altTextSummary="Introduza o código do Razão Geral, a Data de Início do Pedido de Cheque, os nomes dos campos Pedido Por e Beneficiário, o Montante do Cheque, Finalidade do Gasto, o Contributo no Ano Anterior, Método de Distribuição e a Data do Ficheiro nesta tabela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23.5703125" customWidth="1"/>
    <col min="4" max="6" width="18.140625" customWidth="1"/>
    <col min="7" max="7" width="13.8554687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1" t="s">
        <v>1</v>
      </c>
      <c r="C2" s="21"/>
      <c r="D2" s="21"/>
      <c r="E2" s="21"/>
      <c r="F2" s="2" t="s">
        <v>19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4</v>
      </c>
      <c r="D4" s="7" t="s">
        <v>17</v>
      </c>
      <c r="E4" s="7" t="s">
        <v>18</v>
      </c>
      <c r="F4" s="7" t="s">
        <v>20</v>
      </c>
      <c r="G4" s="7" t="s">
        <v>21</v>
      </c>
    </row>
    <row r="5" spans="2:7" ht="30" customHeight="1" x14ac:dyDescent="0.25">
      <c r="B5" s="13">
        <v>1000</v>
      </c>
      <c r="C5" s="7" t="s">
        <v>5</v>
      </c>
      <c r="D5" s="11">
        <f ca="1">SUMIF(ResumoDasDespesasMensais[Código de LR],TabelaAtéÀData[[#This Row],[Código de LR]],ResumoDasDespesasMensais[Total])</f>
        <v>0</v>
      </c>
      <c r="E5" s="11">
        <v>100000</v>
      </c>
      <c r="F5" s="11">
        <f ca="1">IF(TabelaAtéÀData[[#This Row],[Orçamento]]="","",TabelaAtéÀData[[#This Row],[Orçamento]]-TabelaAtéÀData[[#This Row],[Real]])</f>
        <v>100000</v>
      </c>
      <c r="G5" s="12">
        <f ca="1">IFERROR(TabelaAtéÀData[[#This Row],[€ Restante]]/TabelaAtéÀData[[#This Row],[Orçamento]],"")</f>
        <v>1</v>
      </c>
    </row>
    <row r="6" spans="2:7" ht="30" customHeight="1" x14ac:dyDescent="0.25">
      <c r="B6" s="13">
        <v>2000</v>
      </c>
      <c r="C6" s="7" t="s">
        <v>6</v>
      </c>
      <c r="D6" s="11">
        <f ca="1">SUMIF(ResumoDasDespesasMensais[Código de LR],TabelaAtéÀData[[#This Row],[Código de LR]],ResumoDasDespesasMensais[Total])</f>
        <v>0</v>
      </c>
      <c r="E6" s="11">
        <v>100000</v>
      </c>
      <c r="F6" s="11">
        <f ca="1">IF(TabelaAtéÀData[[#This Row],[Orçamento]]="","",TabelaAtéÀData[[#This Row],[Orçamento]]-TabelaAtéÀData[[#This Row],[Real]])</f>
        <v>100000</v>
      </c>
      <c r="G6" s="12">
        <f ca="1">IFERROR(TabelaAtéÀData[[#This Row],[€ Restante]]/TabelaAtéÀData[[#This Row],[Orçamento]],"")</f>
        <v>1</v>
      </c>
    </row>
    <row r="7" spans="2:7" ht="30" customHeight="1" x14ac:dyDescent="0.25">
      <c r="B7" s="13">
        <v>3000</v>
      </c>
      <c r="C7" s="7" t="s">
        <v>7</v>
      </c>
      <c r="D7" s="11">
        <f ca="1">SUMIF(ResumoDasDespesasMensais[Código de LR],TabelaAtéÀData[[#This Row],[Código de LR]],ResumoDasDespesasMensais[Total])</f>
        <v>0</v>
      </c>
      <c r="E7" s="11">
        <v>100000</v>
      </c>
      <c r="F7" s="11">
        <f ca="1">IF(TabelaAtéÀData[[#This Row],[Orçamento]]="","",TabelaAtéÀData[[#This Row],[Orçamento]]-TabelaAtéÀData[[#This Row],[Real]])</f>
        <v>100000</v>
      </c>
      <c r="G7" s="12">
        <f ca="1">IFERROR(TabelaAtéÀData[[#This Row],[€ Restante]]/TabelaAtéÀData[[#This Row],[Orçamento]],"")</f>
        <v>1</v>
      </c>
    </row>
    <row r="8" spans="2:7" ht="30" customHeight="1" x14ac:dyDescent="0.25">
      <c r="B8" s="13">
        <v>4000</v>
      </c>
      <c r="C8" s="7" t="s">
        <v>8</v>
      </c>
      <c r="D8" s="11">
        <f ca="1">SUMIF(ResumoDasDespesasMensais[Código de LR],TabelaAtéÀData[[#This Row],[Código de LR]],ResumoDasDespesasMensais[Total])</f>
        <v>0</v>
      </c>
      <c r="E8" s="11">
        <v>100000</v>
      </c>
      <c r="F8" s="11">
        <f ca="1">IF(TabelaAtéÀData[[#This Row],[Orçamento]]="","",TabelaAtéÀData[[#This Row],[Orçamento]]-TabelaAtéÀData[[#This Row],[Real]])</f>
        <v>100000</v>
      </c>
      <c r="G8" s="12">
        <f ca="1">IFERROR(TabelaAtéÀData[[#This Row],[€ Restante]]/TabelaAtéÀData[[#This Row],[Orçamento]],"")</f>
        <v>1</v>
      </c>
    </row>
    <row r="9" spans="2:7" ht="30" customHeight="1" x14ac:dyDescent="0.25">
      <c r="B9" s="13">
        <v>5000</v>
      </c>
      <c r="C9" s="7" t="s">
        <v>9</v>
      </c>
      <c r="D9" s="11">
        <f ca="1">SUMIF(ResumoDasDespesasMensais[Código de LR],TabelaAtéÀData[[#This Row],[Código de LR]],ResumoDasDespesasMensais[Total])</f>
        <v>0</v>
      </c>
      <c r="E9" s="11">
        <v>50000</v>
      </c>
      <c r="F9" s="11">
        <f ca="1">IF(TabelaAtéÀData[[#This Row],[Orçamento]]="","",TabelaAtéÀData[[#This Row],[Orçamento]]-TabelaAtéÀData[[#This Row],[Real]])</f>
        <v>50000</v>
      </c>
      <c r="G9" s="12">
        <f ca="1">IFERROR(TabelaAtéÀData[[#This Row],[€ Restante]]/TabelaAtéÀData[[#This Row],[Orçamento]],"")</f>
        <v>1</v>
      </c>
    </row>
    <row r="10" spans="2:7" ht="30" customHeight="1" x14ac:dyDescent="0.25">
      <c r="B10" s="13">
        <v>6000</v>
      </c>
      <c r="C10" s="7" t="s">
        <v>10</v>
      </c>
      <c r="D10" s="11">
        <f ca="1">SUMIF(ResumoDasDespesasMensais[Código de LR],TabelaAtéÀData[[#This Row],[Código de LR]],ResumoDasDespesasMensais[Total])</f>
        <v>0</v>
      </c>
      <c r="E10" s="11">
        <v>25000</v>
      </c>
      <c r="F10" s="11">
        <f ca="1">IF(TabelaAtéÀData[[#This Row],[Orçamento]]="","",TabelaAtéÀData[[#This Row],[Orçamento]]-TabelaAtéÀData[[#This Row],[Real]])</f>
        <v>25000</v>
      </c>
      <c r="G10" s="12">
        <f ca="1">IFERROR(TabelaAtéÀData[[#This Row],[€ Restante]]/TabelaAtéÀData[[#This Row],[Orçamento]],"")</f>
        <v>1</v>
      </c>
    </row>
    <row r="11" spans="2:7" ht="30" customHeight="1" x14ac:dyDescent="0.25">
      <c r="B11" s="13">
        <v>7000</v>
      </c>
      <c r="C11" s="7" t="s">
        <v>11</v>
      </c>
      <c r="D11" s="11">
        <f ca="1">SUMIF(ResumoDasDespesasMensais[Código de LR],TabelaAtéÀData[[#This Row],[Código de LR]],ResumoDasDespesasMensais[Total])</f>
        <v>0</v>
      </c>
      <c r="E11" s="11">
        <v>75000</v>
      </c>
      <c r="F11" s="11">
        <f ca="1">IF(TabelaAtéÀData[[#This Row],[Orçamento]]="","",TabelaAtéÀData[[#This Row],[Orçamento]]-TabelaAtéÀData[[#This Row],[Real]])</f>
        <v>75000</v>
      </c>
      <c r="G11" s="12">
        <f ca="1">IFERROR(TabelaAtéÀData[[#This Row],[€ Restante]]/TabelaAtéÀData[[#This Row],[Orçamento]],"")</f>
        <v>1</v>
      </c>
    </row>
    <row r="12" spans="2:7" ht="30" customHeight="1" x14ac:dyDescent="0.25">
      <c r="B12" s="13">
        <v>8000</v>
      </c>
      <c r="C12" s="7" t="s">
        <v>12</v>
      </c>
      <c r="D12" s="11">
        <f ca="1">SUMIF(ResumoDasDespesasMensais[Código de LR],TabelaAtéÀData[[#This Row],[Código de LR]],ResumoDasDespesasMensais[Total])</f>
        <v>0</v>
      </c>
      <c r="E12" s="11">
        <v>65000</v>
      </c>
      <c r="F12" s="11">
        <f ca="1">IF(TabelaAtéÀData[[#This Row],[Orçamento]]="","",TabelaAtéÀData[[#This Row],[Orçamento]]-TabelaAtéÀData[[#This Row],[Real]])</f>
        <v>65000</v>
      </c>
      <c r="G12" s="12">
        <f ca="1">IFERROR(TabelaAtéÀData[[#This Row],[€ Restante]]/TabelaAtéÀData[[#This Row],[Orçamento]],"")</f>
        <v>1</v>
      </c>
    </row>
    <row r="13" spans="2:7" ht="30" customHeight="1" x14ac:dyDescent="0.25">
      <c r="B13" s="13">
        <v>9000</v>
      </c>
      <c r="C13" s="7" t="s">
        <v>13</v>
      </c>
      <c r="D13" s="11">
        <f ca="1">SUMIF(ResumoDasDespesasMensais[Código de LR],TabelaAtéÀData[[#This Row],[Código de LR]],ResumoDasDespesasMensais[Total])</f>
        <v>0</v>
      </c>
      <c r="E13" s="11">
        <v>125000</v>
      </c>
      <c r="F13" s="11">
        <f ca="1">IF(TabelaAtéÀData[[#This Row],[Orçamento]]="","",TabelaAtéÀData[[#This Row],[Orçamento]]-TabelaAtéÀData[[#This Row],[Real]])</f>
        <v>125000</v>
      </c>
      <c r="G13" s="12">
        <f ca="1">IFERROR(TabelaAtéÀData[[#This Row],[€ Restante]]/TabelaAtéÀData[[#This Row],[Orçamento]],"")</f>
        <v>1</v>
      </c>
    </row>
    <row r="14" spans="2:7" ht="30" customHeight="1" x14ac:dyDescent="0.25">
      <c r="B14" s="13">
        <v>10000</v>
      </c>
      <c r="C14" s="7" t="s">
        <v>14</v>
      </c>
      <c r="D14" s="11">
        <f ca="1">SUMIF(ResumoDasDespesasMensais[Código de LR],TabelaAtéÀData[[#This Row],[Código de LR]],ResumoDasDespesasMensais[Total])</f>
        <v>0</v>
      </c>
      <c r="E14" s="11">
        <v>100000</v>
      </c>
      <c r="F14" s="11">
        <f ca="1">IF(TabelaAtéÀData[[#This Row],[Orçamento]]="","",TabelaAtéÀData[[#This Row],[Orçamento]]-TabelaAtéÀData[[#This Row],[Real]])</f>
        <v>100000</v>
      </c>
      <c r="G14" s="12">
        <f ca="1">IFERROR(TabelaAtéÀData[[#This Row],[€ Restante]]/TabelaAtéÀData[[#This Row],[Orçamento]],"")</f>
        <v>1</v>
      </c>
    </row>
    <row r="15" spans="2:7" ht="30" customHeight="1" x14ac:dyDescent="0.25">
      <c r="B15" s="13">
        <v>11000</v>
      </c>
      <c r="C15" s="7" t="s">
        <v>15</v>
      </c>
      <c r="D15" s="11">
        <f ca="1">SUMIF(ResumoDasDespesasMensais[Código de LR],TabelaAtéÀData[[#This Row],[Código de LR]],ResumoDasDespesasMensais[Total])</f>
        <v>0</v>
      </c>
      <c r="E15" s="11">
        <v>250000</v>
      </c>
      <c r="F15" s="11">
        <f ca="1">IF(TabelaAtéÀData[[#This Row],[Orçamento]]="","",TabelaAtéÀData[[#This Row],[Orçamento]]-TabelaAtéÀData[[#This Row],[Real]])</f>
        <v>250000</v>
      </c>
      <c r="G15" s="12">
        <f ca="1">IFERROR(TabelaAtéÀData[[#This Row],[€ Restante]]/TabelaAtéÀData[[#This Row],[Orçamento]],"")</f>
        <v>1</v>
      </c>
    </row>
    <row r="16" spans="2:7" ht="30" customHeight="1" x14ac:dyDescent="0.25">
      <c r="B16" s="13">
        <v>12000</v>
      </c>
      <c r="C16" s="7" t="s">
        <v>16</v>
      </c>
      <c r="D16" s="11">
        <f ca="1">SUMIF(ResumoDasDespesasMensais[Código de LR],TabelaAtéÀData[[#This Row],[Código de LR]],ResumoDasDespesasMensais[Total])</f>
        <v>0</v>
      </c>
      <c r="E16" s="11">
        <v>50000</v>
      </c>
      <c r="F16" s="11">
        <f ca="1">IF(TabelaAtéÀData[[#This Row],[Orçamento]]="","",TabelaAtéÀData[[#This Row],[Orçamento]]-TabelaAtéÀData[[#This Row],[Real]])</f>
        <v>50000</v>
      </c>
      <c r="G16" s="12">
        <f ca="1">IFERROR(TabelaAtéÀData[[#This Row],[€ Restante]]/TabelaAtéÀData[[#This Row],[Orçamento]],"")</f>
        <v>1</v>
      </c>
    </row>
    <row r="17" spans="2:7" ht="30" customHeight="1" x14ac:dyDescent="0.25">
      <c r="B17" s="7" t="s">
        <v>3</v>
      </c>
      <c r="C17" s="7"/>
      <c r="D17" s="19">
        <f ca="1">SUBTOTAL(109,TabelaAtéÀData[Real])</f>
        <v>0</v>
      </c>
      <c r="E17" s="19">
        <f>SUBTOTAL(109,TabelaAtéÀData[Orçamento])</f>
        <v>1140000</v>
      </c>
      <c r="F17" s="19">
        <f ca="1">SUBTOTAL(109,TabelaAtéÀData[€ Restante])</f>
        <v>1140000</v>
      </c>
      <c r="G17" s="9">
        <f ca="1">TabelaAtéÀData[[#Totals],[€ Restante]]/TabelaAtéÀData[[#Totals],[Orçamento]]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Crie um razão geral com Comparação de Orçamento neste livro. Introduza os detalhes na tabela Até à Data nesta folha de cálculo. A ligação de navegação está na célula B1" sqref="A1" xr:uid="{00000000-0002-0000-0000-000000000000}"/>
    <dataValidation allowBlank="1" showInputMessage="1" showErrorMessage="1" prompt="O título desta folha de cálculo está nesta célula. Introduza o ano na célula G2" sqref="B2:E2" xr:uid="{00000000-0002-0000-0000-000001000000}"/>
    <dataValidation allowBlank="1" showInputMessage="1" showErrorMessage="1" prompt="Introduza o ano na célula à direita" sqref="F2" xr:uid="{00000000-0002-0000-0000-000002000000}"/>
    <dataValidation allowBlank="1" showInputMessage="1" showErrorMessage="1" prompt="Introduza o ano nesta célula" sqref="G2" xr:uid="{00000000-0002-0000-0000-000003000000}"/>
    <dataValidation allowBlank="1" showInputMessage="1" showErrorMessage="1" prompt="Introduza o código do Razão Geral nesta coluna, abaixo deste cabeçalho" sqref="B4" xr:uid="{00000000-0002-0000-0000-000004000000}"/>
    <dataValidation allowBlank="1" showInputMessage="1" showErrorMessage="1" prompt="Introduza o Título de Conta nesta coluna, abaixo deste cabeçalho" sqref="C4" xr:uid="{00000000-0002-0000-0000-000005000000}"/>
    <dataValidation allowBlank="1" showInputMessage="1" showErrorMessage="1" prompt="O montante real é calculado automaticamente nesta coluna, abaixo deste cabeçalho." sqref="D4" xr:uid="{00000000-0002-0000-0000-000006000000}"/>
    <dataValidation allowBlank="1" showInputMessage="1" showErrorMessage="1" prompt="Introduza o Montante do Orçamento nesta coluna, abaixo deste cabeçalho" sqref="E4" xr:uid="{00000000-0002-0000-0000-000007000000}"/>
    <dataValidation allowBlank="1" showInputMessage="1" showErrorMessage="1" prompt="A barra de dados do montante Restante é atualizada automaticamente nesta coluna, abaixo deste cabeçalho" sqref="F4" xr:uid="{00000000-0002-0000-0000-000008000000}"/>
    <dataValidation allowBlank="1" showInputMessage="1" showErrorMessage="1" prompt="A percentagem restante é calculada automaticamente nesta coluna, abaixo deste cabeçalho" sqref="G4" xr:uid="{00000000-0002-0000-0000-000009000000}"/>
    <dataValidation allowBlank="1" showInputMessage="1" showErrorMessage="1" prompt="A ligação de navegação encontra-se nesta célula. Selecione para navegar para a folha de cálculo RESUMO DE DESPESAS MENSAIS" sqref="B1" xr:uid="{00000000-0002-0000-0000-00000A000000}"/>
  </dataValidations>
  <hyperlinks>
    <hyperlink ref="B1" location="'RESUMO DAS DESPESAS MENSAIS'!A1" tooltip="Selecione para navegar para a folha de cálculo RESUMO DE DESPESAS MENSAIS" display="MONTHLY EXPENSES SUMMARY" xr:uid="{00000000-0004-0000-0000-000000000000}"/>
  </hyperlinks>
  <printOptions horizontalCentered="1"/>
  <pageMargins left="0.4" right="0.4" top="0.4" bottom="0.6" header="0.3" footer="0.3"/>
  <pageSetup paperSize="9" scale="8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17.42578125" customWidth="1"/>
    <col min="4" max="15" width="12.5703125" customWidth="1"/>
    <col min="16" max="16" width="12.28515625" customWidth="1"/>
  </cols>
  <sheetData>
    <row r="1" spans="2:17" ht="15" customHeight="1" x14ac:dyDescent="0.25">
      <c r="B1" s="5" t="s">
        <v>22</v>
      </c>
      <c r="C1" s="5" t="s">
        <v>24</v>
      </c>
    </row>
    <row r="2" spans="2:17" ht="24.75" customHeight="1" thickBot="1" x14ac:dyDescent="0.4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36.950000000000003" customHeight="1" thickTop="1" x14ac:dyDescent="0.25">
      <c r="B3" s="6" t="s">
        <v>23</v>
      </c>
      <c r="D3" s="1">
        <f ca="1">DATEVALUE("1-JAN"&amp;_xlfn.SINGLE(_ANO))</f>
        <v>43466</v>
      </c>
      <c r="E3" s="1">
        <f ca="1">DATEVALUE("1-FEV"&amp;_ANO)</f>
        <v>43497</v>
      </c>
      <c r="F3" s="1">
        <f ca="1">DATEVALUE("1-MAR"&amp;_ANO)</f>
        <v>43525</v>
      </c>
      <c r="G3" s="1">
        <f ca="1">DATEVALUE("1-ABR"&amp;_ANO)</f>
        <v>43556</v>
      </c>
      <c r="H3" s="1">
        <f ca="1">DATEVALUE("1-MAI"&amp;_ANO)</f>
        <v>43586</v>
      </c>
      <c r="I3" s="1">
        <f ca="1">DATEVALUE("1-JUN"&amp;_ANO)</f>
        <v>43617</v>
      </c>
      <c r="J3" s="1">
        <f ca="1">DATEVALUE("1-JUL"&amp;_ANO)</f>
        <v>43647</v>
      </c>
      <c r="K3" s="1">
        <f ca="1">DATEVALUE("1-AGO"&amp;_ANO)</f>
        <v>43678</v>
      </c>
      <c r="L3" s="1">
        <f ca="1">DATEVALUE("1-SET"&amp;_ANO)</f>
        <v>43709</v>
      </c>
      <c r="M3" s="1">
        <f ca="1">DATEVALUE("1-OUT"&amp;_ANO)</f>
        <v>43739</v>
      </c>
      <c r="N3" s="1">
        <f ca="1">DATEVALUE("1-NOV"&amp;_ANO)</f>
        <v>43770</v>
      </c>
      <c r="O3" s="1">
        <f ca="1">DATEVALUE("1-DEZ"&amp;_ANO)</f>
        <v>43800</v>
      </c>
    </row>
    <row r="4" spans="2:17" ht="37.5" customHeight="1" x14ac:dyDescent="0.25">
      <c r="B4" s="16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4</v>
      </c>
      <c r="D5" s="20" t="s">
        <v>25</v>
      </c>
      <c r="E5" s="20" t="s">
        <v>26</v>
      </c>
      <c r="F5" s="20" t="s">
        <v>27</v>
      </c>
      <c r="G5" s="20" t="s">
        <v>28</v>
      </c>
      <c r="H5" s="20" t="s">
        <v>29</v>
      </c>
      <c r="I5" s="20" t="s">
        <v>30</v>
      </c>
      <c r="J5" s="20" t="s">
        <v>31</v>
      </c>
      <c r="K5" s="20" t="s">
        <v>32</v>
      </c>
      <c r="L5" s="20" t="s">
        <v>33</v>
      </c>
      <c r="M5" s="20" t="s">
        <v>34</v>
      </c>
      <c r="N5" s="20" t="s">
        <v>35</v>
      </c>
      <c r="O5" s="20" t="s">
        <v>36</v>
      </c>
      <c r="P5" s="20" t="s">
        <v>3</v>
      </c>
      <c r="Q5" s="7" t="s">
        <v>37</v>
      </c>
    </row>
    <row r="6" spans="2:17" ht="30" customHeight="1" x14ac:dyDescent="0.25">
      <c r="B6" s="13">
        <v>1000</v>
      </c>
      <c r="C6" s="7" t="s">
        <v>5</v>
      </c>
      <c r="D6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6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6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6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6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6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6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6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6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6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6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6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6" s="11">
        <f ca="1">SUM(ResumoDasDespesasMensais[[#This Row],[Janeiro]:[Dezembro]])</f>
        <v>0</v>
      </c>
      <c r="Q6" s="19"/>
    </row>
    <row r="7" spans="2:17" ht="30" customHeight="1" x14ac:dyDescent="0.25">
      <c r="B7" s="13">
        <v>2000</v>
      </c>
      <c r="C7" s="7" t="s">
        <v>6</v>
      </c>
      <c r="D7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7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7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7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7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7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7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7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7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7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7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7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7" s="11">
        <f ca="1">SUM(ResumoDasDespesasMensais[[#This Row],[Janeiro]:[Dezembro]])</f>
        <v>0</v>
      </c>
      <c r="Q7" s="19"/>
    </row>
    <row r="8" spans="2:17" ht="30" customHeight="1" x14ac:dyDescent="0.25">
      <c r="B8" s="13">
        <v>3000</v>
      </c>
      <c r="C8" s="7" t="s">
        <v>7</v>
      </c>
      <c r="D8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8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8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8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8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8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8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8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8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8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8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8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8" s="11">
        <f ca="1">SUM(ResumoDasDespesasMensais[[#This Row],[Janeiro]:[Dezembro]])</f>
        <v>0</v>
      </c>
      <c r="Q8" s="19"/>
    </row>
    <row r="9" spans="2:17" ht="30" customHeight="1" x14ac:dyDescent="0.25">
      <c r="B9" s="13">
        <v>4000</v>
      </c>
      <c r="C9" s="7" t="s">
        <v>8</v>
      </c>
      <c r="D9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9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9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9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9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9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9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9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9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9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9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9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9" s="11">
        <f ca="1">SUM(ResumoDasDespesasMensais[[#This Row],[Janeiro]:[Dezembro]])</f>
        <v>0</v>
      </c>
      <c r="Q9" s="19"/>
    </row>
    <row r="10" spans="2:17" ht="30" customHeight="1" x14ac:dyDescent="0.25">
      <c r="B10" s="13">
        <v>5000</v>
      </c>
      <c r="C10" s="7" t="s">
        <v>9</v>
      </c>
      <c r="D10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0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0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0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0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0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0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0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0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0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0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0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0" s="11">
        <f ca="1">SUM(ResumoDasDespesasMensais[[#This Row],[Janeiro]:[Dezembro]])</f>
        <v>0</v>
      </c>
      <c r="Q10" s="19"/>
    </row>
    <row r="11" spans="2:17" ht="30" customHeight="1" x14ac:dyDescent="0.25">
      <c r="B11" s="13">
        <v>6000</v>
      </c>
      <c r="C11" s="7" t="s">
        <v>10</v>
      </c>
      <c r="D11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1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1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1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1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1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1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1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1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1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1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1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1" s="11">
        <f ca="1">SUM(ResumoDasDespesasMensais[[#This Row],[Janeiro]:[Dezembro]])</f>
        <v>0</v>
      </c>
      <c r="Q11" s="19"/>
    </row>
    <row r="12" spans="2:17" ht="30" customHeight="1" x14ac:dyDescent="0.25">
      <c r="B12" s="13">
        <v>7000</v>
      </c>
      <c r="C12" s="7" t="s">
        <v>11</v>
      </c>
      <c r="D12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2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2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2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2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2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2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2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2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2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2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2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2" s="11">
        <f ca="1">SUM(ResumoDasDespesasMensais[[#This Row],[Janeiro]:[Dezembro]])</f>
        <v>0</v>
      </c>
      <c r="Q12" s="19"/>
    </row>
    <row r="13" spans="2:17" ht="30" customHeight="1" x14ac:dyDescent="0.25">
      <c r="B13" s="13">
        <v>8000</v>
      </c>
      <c r="C13" s="7" t="s">
        <v>12</v>
      </c>
      <c r="D13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3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3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3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3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3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3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3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3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3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3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3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3" s="11">
        <f ca="1">SUM(ResumoDasDespesasMensais[[#This Row],[Janeiro]:[Dezembro]])</f>
        <v>0</v>
      </c>
      <c r="Q13" s="19"/>
    </row>
    <row r="14" spans="2:17" ht="30" customHeight="1" x14ac:dyDescent="0.25">
      <c r="B14" s="13">
        <v>9000</v>
      </c>
      <c r="C14" s="7" t="s">
        <v>13</v>
      </c>
      <c r="D14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4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4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4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4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4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4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4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4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4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4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4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4" s="11">
        <f ca="1">SUM(ResumoDasDespesasMensais[[#This Row],[Janeiro]:[Dezembro]])</f>
        <v>0</v>
      </c>
      <c r="Q14" s="19"/>
    </row>
    <row r="15" spans="2:17" ht="30" customHeight="1" x14ac:dyDescent="0.25">
      <c r="B15" s="13">
        <v>10000</v>
      </c>
      <c r="C15" s="7" t="s">
        <v>14</v>
      </c>
      <c r="D15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5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5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5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5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5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5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5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5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5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5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5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5" s="11">
        <f ca="1">SUM(ResumoDasDespesasMensais[[#This Row],[Janeiro]:[Dezembro]])</f>
        <v>0</v>
      </c>
      <c r="Q15" s="19"/>
    </row>
    <row r="16" spans="2:17" ht="30" customHeight="1" x14ac:dyDescent="0.25">
      <c r="B16" s="13">
        <v>11000</v>
      </c>
      <c r="C16" s="7" t="s">
        <v>15</v>
      </c>
      <c r="D16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6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6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6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6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6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6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6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6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6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6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6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6" s="11">
        <f ca="1">SUM(ResumoDasDespesasMensais[[#This Row],[Janeiro]:[Dezembro]])</f>
        <v>0</v>
      </c>
      <c r="Q16" s="19"/>
    </row>
    <row r="17" spans="2:17" ht="30" customHeight="1" x14ac:dyDescent="0.25">
      <c r="B17" s="13">
        <v>12000</v>
      </c>
      <c r="C17" s="7" t="s">
        <v>16</v>
      </c>
      <c r="D17" s="11">
        <f ca="1">SUMIFS(DespesasDetalhadas[Montante do Cheque],DespesasDetalhadas[Código de LR],ResumoDasDespesasMensais[[#This Row],[Código de LR]],DespesasDetalhadas[Data da Fatura],"&gt;="&amp;D$3,DespesasDetalhadas[Data da Fatura],"&lt;="&amp;D$4)+SUMIFS(Outros[Montante do Cheque],Outros[Código de LR],ResumoDasDespesasMensais[[#This Row],[Código de LR]],Outros[Data de Início do Pedido de Cheque],"&gt;="&amp;DATEVALUE("1/"&amp;ResumoDasDespesasMensais[[#Headers],[Janeiro]]&amp;_xlfn.SINGLE(_ANO)),Outros[Data de Início do Pedido de Cheque],"&lt;="&amp;D$4)</f>
        <v>0</v>
      </c>
      <c r="E17" s="11">
        <f ca="1">SUMIFS(DespesasDetalhadas[Montante do Cheque],DespesasDetalhadas[Código de LR],ResumoDasDespesasMensais[[#This Row],[Código de LR]],DespesasDetalhadas[Data da Fatura],"&gt;="&amp;E$3,DespesasDetalhadas[Data da Fatura],"&lt;="&amp;E$4)+SUMIFS(Outros[Montante do Cheque],Outros[Código de LR],ResumoDasDespesasMensais[[#This Row],[Código de LR]],Outros[Data de Início do Pedido de Cheque],"&gt;="&amp;DATEVALUE("1/"&amp;ResumoDasDespesasMensais[[#Headers],[Fevereiro]]&amp;_xlfn.SINGLE(_ANO)),Outros[Data de Início do Pedido de Cheque],"&lt;="&amp;E$4)</f>
        <v>0</v>
      </c>
      <c r="F17" s="11">
        <f ca="1">SUMIFS(DespesasDetalhadas[Montante do Cheque],DespesasDetalhadas[Código de LR],ResumoDasDespesasMensais[[#This Row],[Código de LR]],DespesasDetalhadas[Data da Fatura],"&gt;="&amp;F$3,DespesasDetalhadas[Data da Fatura],"&lt;="&amp;F$4)+SUMIFS(Outros[Montante do Cheque],Outros[Código de LR],ResumoDasDespesasMensais[[#This Row],[Código de LR]],Outros[Data de Início do Pedido de Cheque],"&gt;="&amp;DATEVALUE("1/"&amp;ResumoDasDespesasMensais[[#Headers],[Março]]&amp;_xlfn.SINGLE(_ANO)),Outros[Data de Início do Pedido de Cheque],"&lt;="&amp;F$4)</f>
        <v>0</v>
      </c>
      <c r="G17" s="11">
        <f ca="1">SUMIFS(DespesasDetalhadas[Montante do Cheque],DespesasDetalhadas[Código de LR],ResumoDasDespesasMensais[[#This Row],[Código de LR]],DespesasDetalhadas[Data da Fatura],"&gt;="&amp;G$3,DespesasDetalhadas[Data da Fatura],"&lt;="&amp;G$4)+SUMIFS(Outros[Montante do Cheque],Outros[Código de LR],ResumoDasDespesasMensais[[#This Row],[Código de LR]],Outros[Data de Início do Pedido de Cheque],"&gt;="&amp;DATEVALUE("1/"&amp;ResumoDasDespesasMensais[[#Headers],[Abril]]&amp;_xlfn.SINGLE(_ANO)),Outros[Data de Início do Pedido de Cheque],"&lt;="&amp;G$4)</f>
        <v>0</v>
      </c>
      <c r="H17" s="11">
        <f ca="1">SUMIFS(DespesasDetalhadas[Montante do Cheque],DespesasDetalhadas[Código de LR],ResumoDasDespesasMensais[[#This Row],[Código de LR]],DespesasDetalhadas[Data da Fatura],"&gt;="&amp;H$3,DespesasDetalhadas[Data da Fatura],"&lt;="&amp;H$4)+SUMIFS(Outros[Montante do Cheque],Outros[Código de LR],ResumoDasDespesasMensais[[#This Row],[Código de LR]],Outros[Data de Início do Pedido de Cheque],"&gt;="&amp;DATEVALUE("1/"&amp;ResumoDasDespesasMensais[[#Headers],[Maio]]&amp;_xlfn.SINGLE(_ANO)),Outros[Data de Início do Pedido de Cheque],"&lt;="&amp;H$4)</f>
        <v>0</v>
      </c>
      <c r="I17" s="11">
        <f ca="1">SUMIFS(DespesasDetalhadas[Montante do Cheque],DespesasDetalhadas[Código de LR],ResumoDasDespesasMensais[[#This Row],[Código de LR]],DespesasDetalhadas[Data da Fatura],"&gt;="&amp;I$3,DespesasDetalhadas[Data da Fatura],"&lt;="&amp;I$4)+SUMIFS(Outros[Montante do Cheque],Outros[Código de LR],ResumoDasDespesasMensais[[#This Row],[Código de LR]],Outros[Data de Início do Pedido de Cheque],"&gt;="&amp;DATEVALUE("1/"&amp;ResumoDasDespesasMensais[[#Headers],[Junho]]&amp;_xlfn.SINGLE(_ANO)),Outros[Data de Início do Pedido de Cheque],"&lt;="&amp;I$4)</f>
        <v>0</v>
      </c>
      <c r="J17" s="11">
        <f ca="1">SUMIFS(DespesasDetalhadas[Montante do Cheque],DespesasDetalhadas[Código de LR],ResumoDasDespesasMensais[[#This Row],[Código de LR]],DespesasDetalhadas[Data da Fatura],"&gt;="&amp;J$3,DespesasDetalhadas[Data da Fatura],"&lt;="&amp;J$4)+SUMIFS(Outros[Montante do Cheque],Outros[Código de LR],ResumoDasDespesasMensais[[#This Row],[Código de LR]],Outros[Data de Início do Pedido de Cheque],"&gt;="&amp;DATEVALUE("1/"&amp;ResumoDasDespesasMensais[[#Headers],[Julho]]&amp;_xlfn.SINGLE(_ANO)),Outros[Data de Início do Pedido de Cheque],"&lt;="&amp;J$4)</f>
        <v>0</v>
      </c>
      <c r="K17" s="11">
        <f ca="1">SUMIFS(DespesasDetalhadas[Montante do Cheque],DespesasDetalhadas[Código de LR],ResumoDasDespesasMensais[[#This Row],[Código de LR]],DespesasDetalhadas[Data da Fatura],"&gt;="&amp;K$3,DespesasDetalhadas[Data da Fatura],"&lt;="&amp;K$4)+SUMIFS(Outros[Montante do Cheque],Outros[Código de LR],ResumoDasDespesasMensais[[#This Row],[Código de LR]],Outros[Data de Início do Pedido de Cheque],"&gt;="&amp;DATEVALUE("1/"&amp;ResumoDasDespesasMensais[[#Headers],[Agosto]]&amp;_xlfn.SINGLE(_ANO)),Outros[Data de Início do Pedido de Cheque],"&lt;="&amp;K$4)</f>
        <v>0</v>
      </c>
      <c r="L17" s="11">
        <f ca="1">SUMIFS(DespesasDetalhadas[Montante do Cheque],DespesasDetalhadas[Código de LR],ResumoDasDespesasMensais[[#This Row],[Código de LR]],DespesasDetalhadas[Data da Fatura],"&gt;="&amp;L$3,DespesasDetalhadas[Data da Fatura],"&lt;="&amp;L$4)+SUMIFS(Outros[Montante do Cheque],Outros[Código de LR],ResumoDasDespesasMensais[[#This Row],[Código de LR]],Outros[Data de Início do Pedido de Cheque],"&gt;="&amp;DATEVALUE("1/"&amp;ResumoDasDespesasMensais[[#Headers],[Setembro]]&amp;_xlfn.SINGLE(_ANO)),Outros[Data de Início do Pedido de Cheque],"&lt;="&amp;L$4)</f>
        <v>0</v>
      </c>
      <c r="M17" s="11">
        <f ca="1">SUMIFS(DespesasDetalhadas[Montante do Cheque],DespesasDetalhadas[Código de LR],ResumoDasDespesasMensais[[#This Row],[Código de LR]],DespesasDetalhadas[Data da Fatura],"&gt;="&amp;M$3,DespesasDetalhadas[Data da Fatura],"&lt;="&amp;M$4)+SUMIFS(Outros[Montante do Cheque],Outros[Código de LR],ResumoDasDespesasMensais[[#This Row],[Código de LR]],Outros[Data de Início do Pedido de Cheque],"&gt;="&amp;DATEVALUE("1/"&amp;ResumoDasDespesasMensais[[#Headers],[Outubro]]&amp;_xlfn.SINGLE(_ANO)),Outros[Data de Início do Pedido de Cheque],"&lt;="&amp;M$4)</f>
        <v>0</v>
      </c>
      <c r="N17" s="11">
        <f ca="1">SUMIFS(DespesasDetalhadas[Montante do Cheque],DespesasDetalhadas[Código de LR],ResumoDasDespesasMensais[[#This Row],[Código de LR]],DespesasDetalhadas[Data da Fatura],"&gt;="&amp;N$3,DespesasDetalhadas[Data da Fatura],"&lt;="&amp;N$4)+SUMIFS(Outros[Montante do Cheque],Outros[Código de LR],ResumoDasDespesasMensais[[#This Row],[Código de LR]],Outros[Data de Início do Pedido de Cheque],"&gt;="&amp;DATEVALUE("1/"&amp;ResumoDasDespesasMensais[[#Headers],[Novembro]]&amp;_xlfn.SINGLE(_ANO)),Outros[Data de Início do Pedido de Cheque],"&lt;="&amp;N$4)</f>
        <v>0</v>
      </c>
      <c r="O17" s="11">
        <f ca="1">SUMIFS(DespesasDetalhadas[Montante do Cheque],DespesasDetalhadas[Código de LR],ResumoDasDespesasMensais[[#This Row],[Código de LR]],DespesasDetalhadas[Data da Fatura],"&gt;="&amp;O$3,DespesasDetalhadas[Data da Fatura],"&lt;="&amp;O$4)+SUMIFS(Outros[Montante do Cheque],Outros[Código de LR],ResumoDasDespesasMensais[[#This Row],[Código de LR]],Outros[Data de Início do Pedido de Cheque],"&gt;="&amp;DATEVALUE("1/"&amp;ResumoDasDespesasMensais[[#Headers],[Dezembro]]&amp;_xlfn.SINGLE(_ANO)),Outros[Data de Início do Pedido de Cheque],"&lt;="&amp;O$4)</f>
        <v>0</v>
      </c>
      <c r="P17" s="11">
        <f ca="1">SUM(ResumoDasDespesasMensais[[#This Row],[Janeiro]:[Dezembro]])</f>
        <v>0</v>
      </c>
      <c r="Q17" s="19"/>
    </row>
    <row r="18" spans="2:17" ht="30" customHeight="1" x14ac:dyDescent="0.25">
      <c r="B18" s="8" t="s">
        <v>3</v>
      </c>
      <c r="C18" s="7"/>
      <c r="D18" s="19">
        <f ca="1">SUBTOTAL(109,ResumoDasDespesasMensais[Janeiro])</f>
        <v>0</v>
      </c>
      <c r="E18" s="19">
        <f ca="1">SUBTOTAL(109,ResumoDasDespesasMensais[Fevereiro])</f>
        <v>0</v>
      </c>
      <c r="F18" s="19">
        <f ca="1">SUBTOTAL(109,ResumoDasDespesasMensais[Março])</f>
        <v>0</v>
      </c>
      <c r="G18" s="19">
        <f ca="1">SUBTOTAL(109,ResumoDasDespesasMensais[Abril])</f>
        <v>0</v>
      </c>
      <c r="H18" s="19">
        <f ca="1">SUBTOTAL(109,ResumoDasDespesasMensais[Maio])</f>
        <v>0</v>
      </c>
      <c r="I18" s="19">
        <f ca="1">SUBTOTAL(109,ResumoDasDespesasMensais[Junho])</f>
        <v>0</v>
      </c>
      <c r="J18" s="19">
        <f ca="1">SUBTOTAL(109,ResumoDasDespesasMensais[Julho])</f>
        <v>0</v>
      </c>
      <c r="K18" s="19">
        <f ca="1">SUBTOTAL(109,ResumoDasDespesasMensais[Agosto])</f>
        <v>0</v>
      </c>
      <c r="L18" s="19">
        <f ca="1">SUBTOTAL(109,ResumoDasDespesasMensais[Setembro])</f>
        <v>0</v>
      </c>
      <c r="M18" s="19">
        <f ca="1">SUBTOTAL(109,ResumoDasDespesasMensais[Outubro])</f>
        <v>0</v>
      </c>
      <c r="N18" s="19">
        <f ca="1">SUBTOTAL(109,ResumoDasDespesasMensais[Novembro])</f>
        <v>0</v>
      </c>
      <c r="O18" s="19">
        <f ca="1">SUBTOTAL(109,ResumoDasDespesasMensais[Dezembro])</f>
        <v>0</v>
      </c>
      <c r="P18" s="19">
        <f ca="1">SUBTOTAL(109,ResumoDasDespesasMensais[Total])</f>
        <v>0</v>
      </c>
      <c r="Q18" s="7"/>
    </row>
  </sheetData>
  <mergeCells count="1">
    <mergeCell ref="B2:Q2"/>
  </mergeCells>
  <dataValidations count="9">
    <dataValidation allowBlank="1" showInputMessage="1" showErrorMessage="1" prompt="Crie um Resumo de Despesas Mensais nesta folha de cálculo. Introduza os detalhes na tabela de Despesas Mensais. As ligações de navegação nas células B1 e C1 servem para navegar para a folha de cálculo Anterior e Seguinte" sqref="A1" xr:uid="{00000000-0002-0000-0100-000000000000}"/>
    <dataValidation allowBlank="1" showInputMessage="1" showErrorMessage="1" prompt="Introduza o código do Razão Geral nesta coluna, abaixo deste cabeçalho" sqref="B5" xr:uid="{00000000-0002-0000-0100-000001000000}"/>
    <dataValidation allowBlank="1" showInputMessage="1" showErrorMessage="1" prompt="Introduza o Título de Conta nesta coluna, abaixo deste cabeçalho" sqref="C5" xr:uid="{00000000-0002-0000-0100-000002000000}"/>
    <dataValidation allowBlank="1" showInputMessage="1" showErrorMessage="1" prompt="O montante real correspondente a este mês é calculado automaticamente nesta coluna, abaixo deste cabeçalho." sqref="D5:O5" xr:uid="{00000000-0002-0000-0100-000003000000}"/>
    <dataValidation allowBlank="1" showInputMessage="1" showErrorMessage="1" prompt="O Total é calculado automaticamente nesta coluna, abaixo deste cabeçalho" sqref="P5" xr:uid="{00000000-0002-0000-0100-000004000000}"/>
    <dataValidation allowBlank="1" showInputMessage="1" showErrorMessage="1" prompt="Será apresentado neste coluna um gráfico sparkline a mostrar a tendência de despesas de uma despesa ao longo de 12 meses" sqref="Q5" xr:uid="{00000000-0002-0000-0100-000005000000}"/>
    <dataValidation allowBlank="1" showInputMessage="1" showErrorMessage="1" prompt="A ligação de navegação está nesta célula. Selecione para aceder à folha de cálculo RESUMO DO ORÇAMENTO ATÉ À DATA" sqref="B1" xr:uid="{00000000-0002-0000-0100-000006000000}"/>
    <dataValidation allowBlank="1" showInputMessage="1" showErrorMessage="1" prompt="A ligação de navegação encontra-se nesta célula. Selecione para aceder à folha de cálculo DESPESAS DETALHADAS" sqref="C1" xr:uid="{00000000-0002-0000-0100-000007000000}"/>
    <dataValidation allowBlank="1" showInputMessage="1" showErrorMessage="1" prompt="O título desta folha de cálculo encontra-se nesta célula. A segmentação de dados para filtrar a tabela por Título de Conta encontra-se na célula B3. Não elimine as fórmulas nas células D3 a Q4" sqref="B2:Q2" xr:uid="{00000000-0002-0000-0100-000008000000}"/>
  </dataValidations>
  <hyperlinks>
    <hyperlink ref="B1" location="'RESUMO DO ORÇAMENTO ATÉ À DATA'!A1" tooltip="Selecione para navegar para a folha de cálculo RESUMO DO ORÇAMENTO ATÉ À DATA" display="YTD BUDGET SUMMARY" xr:uid="{00000000-0004-0000-0100-000000000000}"/>
    <hyperlink ref="C1" location="'DESPESAS DETALHADAS'!A1" tooltip="Selecione para navegar para a folha de cálculo DESPESAS DETALHADAS" display="ITEMIZED EXPENSES" xr:uid="{00000000-0004-0000-0100-000001000000}"/>
  </hyperlinks>
  <printOptions horizontalCentered="1"/>
  <pageMargins left="0.4" right="0.4" top="0.4" bottom="0.6" header="0.3" footer="0.3"/>
  <pageSetup paperSize="9" scale="4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'RESUMO DAS DESPESAS MENSAIS'!D6:O6</xm:f>
              <xm:sqref>Q6</xm:sqref>
            </x14:sparkline>
            <x14:sparkline>
              <xm:f>'RESUMO DAS DESPESAS MENSAIS'!D7:O7</xm:f>
              <xm:sqref>Q7</xm:sqref>
            </x14:sparkline>
            <x14:sparkline>
              <xm:f>'RESUMO DAS DESPESAS MENSAIS'!D8:O8</xm:f>
              <xm:sqref>Q8</xm:sqref>
            </x14:sparkline>
            <x14:sparkline>
              <xm:f>'RESUMO DAS DESPESAS MENSAIS'!D9:O9</xm:f>
              <xm:sqref>Q9</xm:sqref>
            </x14:sparkline>
            <x14:sparkline>
              <xm:f>'RESUMO DAS DESPESAS MENSAIS'!D10:O10</xm:f>
              <xm:sqref>Q10</xm:sqref>
            </x14:sparkline>
            <x14:sparkline>
              <xm:f>'RESUMO DAS DESPESAS MENSAIS'!D11:O11</xm:f>
              <xm:sqref>Q11</xm:sqref>
            </x14:sparkline>
            <x14:sparkline>
              <xm:f>'RESUMO DAS DESPESAS MENSAIS'!D12:O12</xm:f>
              <xm:sqref>Q12</xm:sqref>
            </x14:sparkline>
            <x14:sparkline>
              <xm:f>'RESUMO DAS DESPESAS MENSAIS'!D13:O13</xm:f>
              <xm:sqref>Q13</xm:sqref>
            </x14:sparkline>
            <x14:sparkline>
              <xm:f>'RESUMO DAS DESPESAS MENSAIS'!D14:O14</xm:f>
              <xm:sqref>Q14</xm:sqref>
            </x14:sparkline>
            <x14:sparkline>
              <xm:f>'RESUMO DAS DESPESAS MENSAIS'!D15:O15</xm:f>
              <xm:sqref>Q15</xm:sqref>
            </x14:sparkline>
            <x14:sparkline>
              <xm:f>'RESUMO DAS DESPESAS MENSAIS'!D16:O16</xm:f>
              <xm:sqref>Q16</xm:sqref>
            </x14:sparkline>
            <x14:sparkline>
              <xm:f>'RESUMO DAS DESPESAS MENSAIS'!D17:O17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17.140625" customWidth="1"/>
    <col min="4" max="4" width="12.85546875" customWidth="1"/>
    <col min="5" max="5" width="18.7109375" customWidth="1"/>
    <col min="6" max="6" width="15.28515625" bestFit="1" customWidth="1"/>
    <col min="7" max="7" width="30" customWidth="1"/>
    <col min="8" max="8" width="22.5703125" customWidth="1"/>
    <col min="9" max="9" width="14.7109375" customWidth="1"/>
    <col min="10" max="10" width="15.5703125" customWidth="1"/>
  </cols>
  <sheetData>
    <row r="1" spans="2:10" ht="15" customHeight="1" x14ac:dyDescent="0.25">
      <c r="B1" s="5" t="s">
        <v>0</v>
      </c>
      <c r="C1" s="5" t="s">
        <v>39</v>
      </c>
    </row>
    <row r="2" spans="2:10" ht="24.75" customHeight="1" thickBot="1" x14ac:dyDescent="0.3">
      <c r="B2" s="24" t="s">
        <v>24</v>
      </c>
      <c r="C2" s="24"/>
      <c r="D2" s="24"/>
      <c r="E2" s="24"/>
      <c r="F2" s="24"/>
      <c r="G2" s="24"/>
      <c r="H2" s="24"/>
      <c r="I2" s="24"/>
      <c r="J2" s="24"/>
    </row>
    <row r="3" spans="2:10" ht="75" customHeight="1" thickTop="1" x14ac:dyDescent="0.25">
      <c r="B3" s="23" t="s">
        <v>38</v>
      </c>
      <c r="C3" s="23"/>
      <c r="D3" s="23"/>
      <c r="E3" s="23"/>
      <c r="F3" s="23"/>
      <c r="G3" s="23" t="s">
        <v>47</v>
      </c>
      <c r="H3" s="23"/>
      <c r="I3" s="23"/>
      <c r="J3" s="23"/>
    </row>
    <row r="4" spans="2:10" ht="30" customHeight="1" x14ac:dyDescent="0.25">
      <c r="B4" s="10" t="s">
        <v>2</v>
      </c>
      <c r="C4" s="10" t="s">
        <v>40</v>
      </c>
      <c r="D4" s="10" t="s">
        <v>42</v>
      </c>
      <c r="E4" s="10" t="s">
        <v>43</v>
      </c>
      <c r="F4" s="10" t="s">
        <v>46</v>
      </c>
      <c r="G4" s="10" t="s">
        <v>48</v>
      </c>
      <c r="H4" s="10" t="s">
        <v>51</v>
      </c>
      <c r="I4" s="10" t="s">
        <v>54</v>
      </c>
      <c r="J4" s="10" t="s">
        <v>57</v>
      </c>
    </row>
    <row r="5" spans="2:10" ht="30" customHeight="1" x14ac:dyDescent="0.25">
      <c r="B5" s="13">
        <v>1000</v>
      </c>
      <c r="C5" s="14" t="s">
        <v>41</v>
      </c>
      <c r="D5" s="15">
        <v>100</v>
      </c>
      <c r="E5" s="7" t="s">
        <v>44</v>
      </c>
      <c r="F5" s="18">
        <v>750.75</v>
      </c>
      <c r="G5" s="7" t="s">
        <v>49</v>
      </c>
      <c r="H5" s="7" t="s">
        <v>52</v>
      </c>
      <c r="I5" s="7" t="s">
        <v>55</v>
      </c>
      <c r="J5" s="14" t="s">
        <v>41</v>
      </c>
    </row>
    <row r="6" spans="2:10" ht="30" customHeight="1" x14ac:dyDescent="0.25">
      <c r="B6" s="13">
        <v>7000</v>
      </c>
      <c r="C6" s="14" t="s">
        <v>41</v>
      </c>
      <c r="D6" s="15">
        <v>101</v>
      </c>
      <c r="E6" s="7" t="s">
        <v>45</v>
      </c>
      <c r="F6" s="11">
        <v>2500</v>
      </c>
      <c r="G6" s="7" t="s">
        <v>50</v>
      </c>
      <c r="H6" s="7" t="s">
        <v>53</v>
      </c>
      <c r="I6" s="7" t="s">
        <v>56</v>
      </c>
      <c r="J6" s="14" t="s">
        <v>41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Crie Despesas Detalhadas nesta folha de cálculo. Introduza os detalhes na tabela de Despesas Detalhadas. As ligações de navegação nas células B1 e C1 servem para navegar para a folha de cálculo Anterior e Seguinte" sqref="A1" xr:uid="{00000000-0002-0000-0200-000000000000}"/>
    <dataValidation allowBlank="1" showInputMessage="1" showErrorMessage="1" prompt="Introduza o código do Razão Geral nesta coluna, abaixo deste cabeçalho" sqref="B4" xr:uid="{00000000-0002-0000-0200-000001000000}"/>
    <dataValidation allowBlank="1" showInputMessage="1" showErrorMessage="1" prompt="Introduza a Data da Fatura nesta coluna, abaixo deste cabeçalho" sqref="C4" xr:uid="{00000000-0002-0000-0200-000002000000}"/>
    <dataValidation allowBlank="1" showInputMessage="1" showErrorMessage="1" prompt="Introduza o número da Fatura nesta coluna, abaixo deste cabeçalho" sqref="D4" xr:uid="{00000000-0002-0000-0200-000003000000}"/>
    <dataValidation allowBlank="1" showInputMessage="1" showErrorMessage="1" prompt="Introduza o nome do campo Pedido Por nesta coluna, abaixo deste cabeçalho" sqref="E4" xr:uid="{00000000-0002-0000-0200-000004000000}"/>
    <dataValidation allowBlank="1" showInputMessage="1" showErrorMessage="1" prompt="Introduza o Montante do Cheque nesta coluna, abaixo deste cabeçalho" sqref="F4" xr:uid="{00000000-0002-0000-0200-000005000000}"/>
    <dataValidation allowBlank="1" showInputMessage="1" showErrorMessage="1" prompt="Introduza o Beneficiário nesta coluna, abaixo deste cabeçalho" sqref="G4" xr:uid="{00000000-0002-0000-0200-000006000000}"/>
    <dataValidation allowBlank="1" showInputMessage="1" showErrorMessage="1" prompt="Introduza o motivo do Uso do Cheque nesta coluna, abaixo deste cabeçalho" sqref="H4" xr:uid="{00000000-0002-0000-0200-000007000000}"/>
    <dataValidation allowBlank="1" showInputMessage="1" showErrorMessage="1" prompt="Introduza o Método de Distribuição nesta coluna, abaixo deste cabeçalho" sqref="I4" xr:uid="{00000000-0002-0000-0200-000008000000}"/>
    <dataValidation allowBlank="1" showInputMessage="1" showErrorMessage="1" prompt="Introduza a Data do Ficheiro nesta coluna, abaixo deste cabeçalho" sqref="J4" xr:uid="{00000000-0002-0000-0200-000009000000}"/>
    <dataValidation allowBlank="1" showInputMessage="1" showErrorMessage="1" prompt="O título desta folha de cálculo está nesta célula. A segmentação para filtrar a tabela por Pedido Por está na célula B3 e a segmentação para filtrar a tabela pelo Beneficiário está na célula G3" sqref="B2:J2" xr:uid="{00000000-0002-0000-0200-00000A000000}"/>
    <dataValidation allowBlank="1" showInputMessage="1" showErrorMessage="1" prompt="Ligação de navegação. Selecione para aceder ao RESUMO DE DESPESAS MENSAIS" sqref="B1" xr:uid="{00000000-0002-0000-0200-00000B000000}"/>
    <dataValidation allowBlank="1" showInputMessage="1" showErrorMessage="1" prompt="A ligação de navegação encontra-se nesta célula. Selecione para aceder à folha de cálculo DONATIVOS E PATROCÍNIOS" sqref="C1" xr:uid="{00000000-0002-0000-0200-00000C000000}"/>
  </dataValidations>
  <hyperlinks>
    <hyperlink ref="B1" location="'RESUMO DAS DESPESAS MENSAIS'!A1" tooltip="Selecione para navegar para a folha de cálculo RESUMO DE DESPESAS MENSAIS" display="MONTHLY EXPENSES SUMMARY" xr:uid="{00000000-0004-0000-0200-000000000000}"/>
    <hyperlink ref="C1" location="'DONATIVOS E PATROCÍNIOS'!A1" tooltip="Selecione para navegar para a folha de cálculo DONATIVOS E PATROCÍNIOS" display="DONATIVOS E PATROCÍNIOS" xr:uid="{00000000-0004-0000-0200-000001000000}"/>
  </hyperlinks>
  <printOptions horizontalCentered="1"/>
  <pageMargins left="0.4" right="0.4" top="0.4" bottom="0.6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19" customWidth="1"/>
    <col min="4" max="4" width="23.570312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15.28515625" customWidth="1"/>
    <col min="12" max="12" width="11.7109375" customWidth="1"/>
  </cols>
  <sheetData>
    <row r="1" spans="2:12" ht="15" customHeight="1" x14ac:dyDescent="0.25">
      <c r="B1" s="5" t="s">
        <v>24</v>
      </c>
      <c r="C1" s="4"/>
    </row>
    <row r="2" spans="2:12" ht="24.75" customHeight="1" thickBot="1" x14ac:dyDescent="0.4"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75" customHeight="1" thickTop="1" x14ac:dyDescent="0.25">
      <c r="B3" s="25" t="s">
        <v>38</v>
      </c>
      <c r="C3" s="25"/>
      <c r="D3" s="25"/>
      <c r="E3" s="25"/>
      <c r="F3" s="25"/>
      <c r="G3" s="25" t="s">
        <v>47</v>
      </c>
      <c r="H3" s="25"/>
      <c r="I3" s="25"/>
      <c r="J3" s="25"/>
      <c r="K3" s="25"/>
      <c r="L3" s="25"/>
    </row>
    <row r="4" spans="2:12" ht="30" customHeight="1" x14ac:dyDescent="0.25">
      <c r="B4" s="10" t="s">
        <v>2</v>
      </c>
      <c r="C4" s="10" t="s">
        <v>58</v>
      </c>
      <c r="D4" s="10" t="s">
        <v>43</v>
      </c>
      <c r="E4" s="10" t="s">
        <v>46</v>
      </c>
      <c r="F4" s="10" t="s">
        <v>60</v>
      </c>
      <c r="G4" s="10" t="s">
        <v>48</v>
      </c>
      <c r="H4" s="10" t="s">
        <v>63</v>
      </c>
      <c r="I4" s="10" t="s">
        <v>66</v>
      </c>
      <c r="J4" s="10" t="s">
        <v>69</v>
      </c>
      <c r="K4" s="10" t="s">
        <v>54</v>
      </c>
      <c r="L4" s="10" t="s">
        <v>57</v>
      </c>
    </row>
    <row r="5" spans="2:12" ht="30" customHeight="1" x14ac:dyDescent="0.25">
      <c r="B5" s="13">
        <v>12000</v>
      </c>
      <c r="C5" s="14" t="s">
        <v>41</v>
      </c>
      <c r="D5" s="7" t="s">
        <v>59</v>
      </c>
      <c r="E5" s="17">
        <v>1000</v>
      </c>
      <c r="F5" s="11">
        <v>12</v>
      </c>
      <c r="G5" s="7" t="s">
        <v>61</v>
      </c>
      <c r="H5" s="7" t="s">
        <v>64</v>
      </c>
      <c r="I5" s="7" t="s">
        <v>67</v>
      </c>
      <c r="J5" s="7" t="s">
        <v>70</v>
      </c>
      <c r="K5" s="7" t="s">
        <v>71</v>
      </c>
      <c r="L5" s="14" t="s">
        <v>41</v>
      </c>
    </row>
    <row r="6" spans="2:12" ht="30" customHeight="1" x14ac:dyDescent="0.25">
      <c r="B6" s="13">
        <v>11000</v>
      </c>
      <c r="C6" s="14" t="s">
        <v>41</v>
      </c>
      <c r="D6" s="7" t="s">
        <v>59</v>
      </c>
      <c r="E6" s="11">
        <v>2500</v>
      </c>
      <c r="F6" s="11">
        <v>0</v>
      </c>
      <c r="G6" s="7" t="s">
        <v>62</v>
      </c>
      <c r="H6" s="7" t="s">
        <v>65</v>
      </c>
      <c r="I6" s="7" t="s">
        <v>68</v>
      </c>
      <c r="J6" s="7" t="s">
        <v>65</v>
      </c>
      <c r="K6" s="7" t="s">
        <v>71</v>
      </c>
      <c r="L6" s="14" t="s">
        <v>41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Crie uma lista de Donativos e Patrocínios nesta folha de cálculo. Introduza os detalhes na tabela de Outros. Selecione a célula B1 para navegar para a folha de cálculo Despesas Detalhadas" sqref="A1" xr:uid="{00000000-0002-0000-0300-000000000000}"/>
    <dataValidation allowBlank="1" showInputMessage="1" showErrorMessage="1" prompt="Introduza o código do Razão Geral nesta coluna, abaixo deste cabeçalho" sqref="B4" xr:uid="{00000000-0002-0000-0300-000001000000}"/>
    <dataValidation allowBlank="1" showInputMessage="1" showErrorMessage="1" prompt="Introduza a Data de Início do Pedido de Cheque, abaixo deste cabeçalho" sqref="C4" xr:uid="{00000000-0002-0000-0300-000002000000}"/>
    <dataValidation allowBlank="1" showInputMessage="1" showErrorMessage="1" prompt="Introduza o nome do campo Pedido Por nesta coluna, abaixo deste cabeçalho" sqref="D4" xr:uid="{00000000-0002-0000-0300-000003000000}"/>
    <dataValidation allowBlank="1" showInputMessage="1" showErrorMessage="1" prompt="Introduza o Montante do Cheque nesta coluna, abaixo deste cabeçalho" sqref="E4" xr:uid="{00000000-0002-0000-0300-000004000000}"/>
    <dataValidation allowBlank="1" showInputMessage="1" showErrorMessage="1" prompt="Introduza o Contributo no Ano Anterior nesta coluna, abaixo deste cabeçalho" sqref="F4" xr:uid="{00000000-0002-0000-0300-000005000000}"/>
    <dataValidation allowBlank="1" showInputMessage="1" showErrorMessage="1" prompt="Introduza o Beneficiário nesta coluna, abaixo deste cabeçalho" sqref="G4" xr:uid="{00000000-0002-0000-0300-000006000000}"/>
    <dataValidation allowBlank="1" showInputMessage="1" showErrorMessage="1" prompt="Introduza a Finalidade do Gasto nesta coluna abaixo do cabeçalho" sqref="H4" xr:uid="{00000000-0002-0000-0300-000007000000}"/>
    <dataValidation allowBlank="1" showInputMessage="1" showErrorMessage="1" prompt="Introduza o nome da pessoa Aprovado Por nesta coluna, abaixo deste cabeçalho" sqref="I4" xr:uid="{00000000-0002-0000-0300-000008000000}"/>
    <dataValidation allowBlank="1" showInputMessage="1" showErrorMessage="1" prompt="Introduza a Categoria nesta coluna, abaixo deste cabeçalho" sqref="J4" xr:uid="{00000000-0002-0000-0300-000009000000}"/>
    <dataValidation allowBlank="1" showInputMessage="1" showErrorMessage="1" prompt="Introduza o Método de Distribuição nesta coluna, abaixo deste cabeçalho" sqref="K4" xr:uid="{00000000-0002-0000-0300-00000A000000}"/>
    <dataValidation allowBlank="1" showInputMessage="1" showErrorMessage="1" prompt="Introduza a Data do Ficheiro nesta coluna, abaixo deste cabeçalho" sqref="L4" xr:uid="{00000000-0002-0000-0300-00000B000000}"/>
    <dataValidation allowBlank="1" showInputMessage="1" showErrorMessage="1" prompt="Ligação de navegação. Selecione para aceder à folha de cálculo DESPESAS DETALHADAS" sqref="B1" xr:uid="{00000000-0002-0000-0300-00000C000000}"/>
    <dataValidation allowBlank="1" showInputMessage="1" showErrorMessage="1" prompt="O título desta folha de cálculo está nesta célula. A segmentação para filtrar a tabela por Pedido por está na célula B3 e a segmentação para filtrar a tabela pelo Beneficiário está na célula G3" sqref="B2:L2" xr:uid="{00000000-0002-0000-0300-00000D000000}"/>
  </dataValidations>
  <hyperlinks>
    <hyperlink ref="B1" location="'DESPESAS DETALHADAS'!A1" tooltip="Selecione para navegar para a folha de cálculo DESPESAS DETALHADAS" display="ITEMIZED EXPENSES" xr:uid="{00000000-0004-0000-0300-000000000000}"/>
  </hyperlinks>
  <printOptions horizontalCentered="1"/>
  <pageMargins left="0.4" right="0.4" top="0.4" bottom="0.6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10</vt:i4>
      </vt:variant>
    </vt:vector>
  </HeadingPairs>
  <TitlesOfParts>
    <vt:vector size="14" baseType="lpstr">
      <vt:lpstr>RESUMO DO ORÇAMENTO ATÉ À DATA</vt:lpstr>
      <vt:lpstr>RESUMO DAS DESPESAS MENSAIS</vt:lpstr>
      <vt:lpstr>DESPESAS DETALHADAS</vt:lpstr>
      <vt:lpstr>DONATIVOS E PATROCÍNIOS</vt:lpstr>
      <vt:lpstr>_ANO</vt:lpstr>
      <vt:lpstr>Título1</vt:lpstr>
      <vt:lpstr>Título2</vt:lpstr>
      <vt:lpstr>Título3</vt:lpstr>
      <vt:lpstr>Título4</vt:lpstr>
      <vt:lpstr>TítuloLinhaRegião1..G2</vt:lpstr>
      <vt:lpstr>'DESPESAS DETALHADAS'!Títulos_de_Impressão</vt:lpstr>
      <vt:lpstr>'DONATIVOS E PATROCÍNIOS'!Títulos_de_Impressão</vt:lpstr>
      <vt:lpstr>'RESUMO DAS DESPESAS MENSAIS'!Títulos_de_Impressão</vt:lpstr>
      <vt:lpstr>'RESUMO DO ORÇAMENTO ATÉ À DATA'!Títulos_de_Impressão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