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filterPrivacy="1"/>
  <xr:revisionPtr revIDLastSave="24" documentId="13_ncr:1_{D0ED3108-9F25-42DF-AA60-FE81F29F7494}" xr6:coauthVersionLast="43" xr6:coauthVersionMax="43" xr10:uidLastSave="{FCEC06FA-EEAF-4F6E-B7B8-5C9FC402CEAC}"/>
  <bookViews>
    <workbookView xWindow="-120" yWindow="-120" windowWidth="27420" windowHeight="16215" xr2:uid="{00000000-000D-0000-FFFF-FFFF00000000}"/>
  </bookViews>
  <sheets>
    <sheet name="Flujo de efectivo" sheetId="1" r:id="rId1"/>
    <sheet name="Gráfico del flujo de efectivo" sheetId="2" r:id="rId2"/>
  </sheets>
  <definedNames>
    <definedName name="Efectivo_inicial">'Flujo de efectivo'!$C$7</definedName>
    <definedName name="Efectivo_mínimo">'Flujo de efectivo'!$C$4</definedName>
    <definedName name="Fecha_de_inicio">'Flujo de efectivo'!$C$3</definedName>
    <definedName name="Nombre_de_la_compañía">'Flujo de efectivo'!$B$2</definedName>
    <definedName name="_xlnm.Print_Titles" localSheetId="0">'Flujo de efectivo'!$6:$6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7" i="1" l="1"/>
  <c r="P58" i="1"/>
  <c r="P59" i="1"/>
  <c r="P60" i="1"/>
  <c r="P61" i="1"/>
  <c r="P48" i="1"/>
  <c r="P49" i="1"/>
  <c r="P50" i="1"/>
  <c r="P51" i="1"/>
  <c r="P11" i="1"/>
  <c r="P12" i="1"/>
  <c r="P13" i="1"/>
  <c r="P14" i="1"/>
  <c r="P15" i="1"/>
  <c r="F16" i="1" l="1"/>
  <c r="D16" i="1"/>
  <c r="O4" i="1" l="1"/>
  <c r="N4" i="1"/>
  <c r="M4" i="1"/>
  <c r="L4" i="1"/>
  <c r="K4" i="1"/>
  <c r="J4" i="1"/>
  <c r="I4" i="1"/>
  <c r="H4" i="1"/>
  <c r="G4" i="1"/>
  <c r="F4" i="1"/>
  <c r="E4" i="1"/>
  <c r="D4" i="1"/>
  <c r="C3" i="1" l="1"/>
  <c r="P56" i="1" l="1"/>
  <c r="C17" i="1" l="1"/>
  <c r="C53" i="1" s="1"/>
  <c r="D7" i="1" l="1"/>
  <c r="D17" i="1" s="1"/>
  <c r="E16" i="1" l="1"/>
  <c r="D37" i="2" l="1"/>
  <c r="P10" i="1" l="1"/>
  <c r="P47" i="1"/>
  <c r="P21" i="1"/>
  <c r="P22" i="1"/>
  <c r="P23" i="1"/>
  <c r="P24" i="1"/>
  <c r="P25" i="1"/>
  <c r="P26" i="1"/>
  <c r="P27" i="1"/>
  <c r="P28" i="1"/>
  <c r="P29" i="1"/>
  <c r="P30" i="1"/>
  <c r="P31" i="1"/>
  <c r="P32" i="1"/>
  <c r="P33" i="1"/>
  <c r="P34" i="1"/>
  <c r="P35" i="1"/>
  <c r="P36" i="1"/>
  <c r="P37" i="1"/>
  <c r="P38" i="1"/>
  <c r="P39" i="1"/>
  <c r="P40" i="1"/>
  <c r="P41" i="1"/>
  <c r="P42" i="1"/>
  <c r="P43" i="1"/>
  <c r="P44" i="1"/>
  <c r="P20" i="1"/>
  <c r="G16" i="1"/>
  <c r="H16" i="1"/>
  <c r="I16" i="1"/>
  <c r="J16" i="1"/>
  <c r="K16" i="1"/>
  <c r="L16" i="1"/>
  <c r="M16" i="1"/>
  <c r="N16" i="1"/>
  <c r="O16" i="1"/>
  <c r="D45" i="1" l="1"/>
  <c r="D52" i="1" s="1"/>
  <c r="F45" i="1"/>
  <c r="F52" i="1" s="1"/>
  <c r="K45" i="1"/>
  <c r="K52" i="1" s="1"/>
  <c r="E45" i="1"/>
  <c r="E52" i="1" s="1"/>
  <c r="J45" i="1"/>
  <c r="J52" i="1" s="1"/>
  <c r="N45" i="1"/>
  <c r="N52" i="1" s="1"/>
  <c r="I45" i="1"/>
  <c r="I52" i="1" s="1"/>
  <c r="O45" i="1"/>
  <c r="O52" i="1" s="1"/>
  <c r="H45" i="1"/>
  <c r="H52" i="1" s="1"/>
  <c r="L45" i="1"/>
  <c r="L52" i="1" s="1"/>
  <c r="M45" i="1"/>
  <c r="M52" i="1" s="1"/>
  <c r="G45" i="1"/>
  <c r="G52" i="1" s="1"/>
  <c r="P16" i="1"/>
  <c r="P52" i="1" l="1"/>
  <c r="D53" i="1"/>
  <c r="E7" i="1" s="1"/>
  <c r="E17" i="1" s="1"/>
  <c r="E53" i="1" s="1"/>
  <c r="F7" i="1" s="1"/>
  <c r="F17" i="1" s="1"/>
  <c r="F53" i="1" s="1"/>
  <c r="G7" i="1" s="1"/>
  <c r="G17" i="1" s="1"/>
  <c r="G53" i="1" s="1"/>
  <c r="H7" i="1" s="1"/>
  <c r="H17" i="1" s="1"/>
  <c r="H53" i="1" s="1"/>
  <c r="I7" i="1" s="1"/>
  <c r="I17" i="1" s="1"/>
  <c r="I53" i="1" s="1"/>
  <c r="J7" i="1" s="1"/>
  <c r="J17" i="1" s="1"/>
  <c r="J53" i="1" s="1"/>
  <c r="K7" i="1" s="1"/>
  <c r="K17" i="1" s="1"/>
  <c r="K53" i="1" s="1"/>
  <c r="L7" i="1" s="1"/>
  <c r="L17" i="1" s="1"/>
  <c r="L53" i="1" s="1"/>
  <c r="M7" i="1" s="1"/>
  <c r="M17" i="1" s="1"/>
  <c r="M53" i="1" s="1"/>
  <c r="N7" i="1" s="1"/>
  <c r="N17" i="1" s="1"/>
  <c r="N53" i="1" s="1"/>
  <c r="O7" i="1" s="1"/>
  <c r="O17" i="1" s="1"/>
  <c r="O53" i="1" s="1"/>
  <c r="P45" i="1"/>
</calcChain>
</file>

<file path=xl/sharedStrings.xml><?xml version="1.0" encoding="utf-8"?>
<sst xmlns="http://schemas.openxmlformats.org/spreadsheetml/2006/main" count="128" uniqueCount="69">
  <si>
    <t>Proyección de flujo de efectivo para pymes</t>
  </si>
  <si>
    <t>Nombre de la compañía</t>
  </si>
  <si>
    <t>Fecha de inicio</t>
  </si>
  <si>
    <t>Mínimo de alerta de saldo de efectivo</t>
  </si>
  <si>
    <t>Efectivo disponible (a principios de mes)</t>
  </si>
  <si>
    <t>RECIBOS DE COBROS</t>
  </si>
  <si>
    <t>Ventas en efectivo</t>
  </si>
  <si>
    <t>Devoluciones y concesiones</t>
  </si>
  <si>
    <t>Cobros pendientes</t>
  </si>
  <si>
    <t>Intereses y otros ingresos</t>
  </si>
  <si>
    <t>Fondos de préstamos</t>
  </si>
  <si>
    <t>Contribuciones del propietario</t>
  </si>
  <si>
    <t>RECIBOS DE COBROS TOTALES</t>
  </si>
  <si>
    <t>Total de efectivo disponible</t>
  </si>
  <si>
    <t>DINERO EN EFECTIVO DESEMBOLSADO</t>
  </si>
  <si>
    <t>Publicidad</t>
  </si>
  <si>
    <t>Comisiones y honorarios</t>
  </si>
  <si>
    <t>Mano de obra contratada</t>
  </si>
  <si>
    <t>Programas de ventajas para los empleados</t>
  </si>
  <si>
    <t>Seguros (distintos al sanitario)</t>
  </si>
  <si>
    <t>Gasto de intereses</t>
  </si>
  <si>
    <t>Materiales y suministros (en COGS)</t>
  </si>
  <si>
    <t>Comidas y entretenimiento</t>
  </si>
  <si>
    <t>Interés de la hipoteca</t>
  </si>
  <si>
    <t>Gastos de la oficina</t>
  </si>
  <si>
    <t>Gastos de otros intereses</t>
  </si>
  <si>
    <t>Planes de pensiones y de reparto de utilidades</t>
  </si>
  <si>
    <t>Compras para revender</t>
  </si>
  <si>
    <t>Alquiler o alquiler con opción a compra</t>
  </si>
  <si>
    <t>Alquiler o alquiler con opción a compra: vehículos, equipamiento</t>
  </si>
  <si>
    <t>Reparaciones y mantenimiento</t>
  </si>
  <si>
    <t>Suministros (no en COGS)</t>
  </si>
  <si>
    <t>Impuestos y licencias</t>
  </si>
  <si>
    <t>Viajes</t>
  </si>
  <si>
    <t>Suministros</t>
  </si>
  <si>
    <t>Sueldos (menos créditos de los emp.)</t>
  </si>
  <si>
    <t>Otros gastos</t>
  </si>
  <si>
    <t>Varios</t>
  </si>
  <si>
    <t>SUBTOTAL</t>
  </si>
  <si>
    <t>Pago principal del préstamo</t>
  </si>
  <si>
    <t>Compras de capital</t>
  </si>
  <si>
    <t>Otros gastos de inicio</t>
  </si>
  <si>
    <t>Depósitos y reservas pendientes</t>
  </si>
  <si>
    <t>Dinero retirado para los propietarios</t>
  </si>
  <si>
    <t>DINERO EN EFECTIVO DESEMBOLSADO TOTAL</t>
  </si>
  <si>
    <t>Efectivo disponible (finales de mes)</t>
  </si>
  <si>
    <t>OTROS DATOS OPERATIVOS</t>
  </si>
  <si>
    <t>Volumen de ventas (en dólares)</t>
  </si>
  <si>
    <t>Saldo de cuentas por cobrar</t>
  </si>
  <si>
    <t>Saldo de deuda incobrable</t>
  </si>
  <si>
    <t>Inventario disponible</t>
  </si>
  <si>
    <t>Saldo de cuentas por pagar</t>
  </si>
  <si>
    <t>Amortización</t>
  </si>
  <si>
    <t>Inicio</t>
  </si>
  <si>
    <t xml:space="preserve"> </t>
  </si>
  <si>
    <t>Total</t>
  </si>
  <si>
    <t>En esta celda, se encuentra el gráfico combinado en el que se muestran la alerta de efectivo disponible mínimo y la proyección de flujo de efectivo.</t>
  </si>
  <si>
    <t>abr-18</t>
  </si>
  <si>
    <t>ene-18</t>
  </si>
  <si>
    <t>feb-18</t>
  </si>
  <si>
    <t>mar-18</t>
  </si>
  <si>
    <t>may-18</t>
  </si>
  <si>
    <t>jun-18</t>
  </si>
  <si>
    <t>jul-18</t>
  </si>
  <si>
    <t>ago-18</t>
  </si>
  <si>
    <t>sep-18</t>
  </si>
  <si>
    <t>oct-18</t>
  </si>
  <si>
    <t>nov-18</t>
  </si>
  <si>
    <t>dic-18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</si>
</sst>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0\ &quot;€&quot;_-;\-* #,##0\ &quot;€&quot;_-;_-* &quot;-&quot;\ &quot;€&quot;_-;_-@_-"/>
    <numFmt numFmtId="164" formatCode="_(* #,##0_);_(* \(#,##0\);_(* &quot;-&quot;_);_(@_)"/>
    <numFmt numFmtId="165" formatCode="_(* #,##0.00_);_(* \(#,##0.00\);_(* &quot;-&quot;??_);_(@_)"/>
    <numFmt numFmtId="166" formatCode="#,##0\ &quot;€&quot;"/>
  </numFmts>
  <fonts count="31" x14ac:knownFonts="1">
    <font>
      <sz val="8"/>
      <name val="Arial"/>
      <family val="2"/>
    </font>
    <font>
      <sz val="11"/>
      <color theme="1"/>
      <name val="Arial"/>
      <family val="2"/>
      <scheme val="minor"/>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8">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wrapText="1"/>
    </xf>
    <xf numFmtId="42" fontId="2"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15" fillId="0" borderId="0" applyNumberFormat="0" applyFill="0" applyBorder="0" applyAlignment="0" applyProtection="0"/>
    <xf numFmtId="0" fontId="16" fillId="0" borderId="23" applyNumberFormat="0" applyFill="0" applyAlignment="0" applyProtection="0"/>
    <xf numFmtId="0" fontId="17" fillId="0" borderId="24" applyNumberFormat="0" applyFill="0" applyAlignment="0" applyProtection="0"/>
    <xf numFmtId="0" fontId="18" fillId="0" borderId="25" applyNumberFormat="0" applyFill="0" applyAlignment="0" applyProtection="0"/>
    <xf numFmtId="0" fontId="18" fillId="0" borderId="0" applyNumberFormat="0" applyFill="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26" applyNumberFormat="0" applyAlignment="0" applyProtection="0"/>
    <xf numFmtId="0" fontId="23" fillId="11" borderId="27" applyNumberFormat="0" applyAlignment="0" applyProtection="0"/>
    <xf numFmtId="0" fontId="24" fillId="11" borderId="26" applyNumberFormat="0" applyAlignment="0" applyProtection="0"/>
    <xf numFmtId="0" fontId="25" fillId="0" borderId="28" applyNumberFormat="0" applyFill="0" applyAlignment="0" applyProtection="0"/>
    <xf numFmtId="0" fontId="26" fillId="12" borderId="29" applyNumberFormat="0" applyAlignment="0" applyProtection="0"/>
    <xf numFmtId="0" fontId="27" fillId="0" borderId="0" applyNumberFormat="0" applyFill="0" applyBorder="0" applyAlignment="0" applyProtection="0"/>
    <xf numFmtId="0" fontId="3" fillId="13" borderId="30" applyNumberFormat="0" applyFont="0" applyAlignment="0" applyProtection="0"/>
    <xf numFmtId="0" fontId="28" fillId="0" borderId="0" applyNumberFormat="0" applyFill="0" applyBorder="0" applyAlignment="0" applyProtection="0"/>
    <xf numFmtId="0" fontId="29" fillId="0" borderId="31" applyNumberFormat="0" applyFill="0" applyAlignment="0" applyProtection="0"/>
    <xf numFmtId="0" fontId="3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64">
    <xf numFmtId="0" fontId="0" fillId="0" borderId="0" xfId="0">
      <alignment wrapText="1"/>
    </xf>
    <xf numFmtId="0" fontId="4" fillId="0" borderId="0" xfId="0" applyFont="1" applyAlignment="1"/>
    <xf numFmtId="0" fontId="5" fillId="0" borderId="0" xfId="0" applyFont="1">
      <alignment wrapText="1"/>
    </xf>
    <xf numFmtId="3" fontId="4" fillId="0" borderId="9" xfId="0" applyNumberFormat="1" applyFont="1" applyBorder="1" applyProtection="1">
      <alignment wrapText="1"/>
      <protection locked="0"/>
    </xf>
    <xf numFmtId="0" fontId="6" fillId="0" borderId="0" xfId="0" applyFont="1" applyAlignment="1"/>
    <xf numFmtId="0" fontId="7" fillId="0" borderId="0" xfId="0" applyFont="1">
      <alignment wrapText="1"/>
    </xf>
    <xf numFmtId="0" fontId="4" fillId="0" borderId="0" xfId="0" applyFont="1">
      <alignment wrapText="1"/>
    </xf>
    <xf numFmtId="0" fontId="7" fillId="0" borderId="3" xfId="0" applyFont="1" applyBorder="1">
      <alignment wrapText="1"/>
    </xf>
    <xf numFmtId="3" fontId="4" fillId="2" borderId="10" xfId="0" applyNumberFormat="1" applyFont="1" applyFill="1" applyBorder="1">
      <alignment wrapText="1"/>
    </xf>
    <xf numFmtId="3" fontId="4" fillId="0" borderId="1" xfId="0" applyNumberFormat="1" applyFont="1" applyBorder="1" applyProtection="1">
      <alignment wrapText="1"/>
      <protection locked="0"/>
    </xf>
    <xf numFmtId="0" fontId="7" fillId="0" borderId="7" xfId="0" applyFont="1" applyBorder="1">
      <alignment wrapText="1"/>
    </xf>
    <xf numFmtId="0" fontId="4" fillId="0" borderId="7" xfId="0" applyFont="1" applyBorder="1">
      <alignment wrapText="1"/>
    </xf>
    <xf numFmtId="0" fontId="8" fillId="0" borderId="0" xfId="0" applyFont="1">
      <alignment wrapText="1"/>
    </xf>
    <xf numFmtId="3" fontId="9" fillId="0" borderId="0" xfId="0" applyNumberFormat="1" applyFont="1" applyAlignment="1"/>
    <xf numFmtId="3" fontId="4" fillId="3" borderId="10" xfId="0" applyNumberFormat="1" applyFont="1" applyFill="1" applyBorder="1">
      <alignment wrapText="1"/>
    </xf>
    <xf numFmtId="3" fontId="4" fillId="3" borderId="3" xfId="0" applyNumberFormat="1" applyFont="1" applyFill="1" applyBorder="1">
      <alignment wrapText="1"/>
    </xf>
    <xf numFmtId="3" fontId="4" fillId="0" borderId="0" xfId="0" applyNumberFormat="1" applyFont="1">
      <alignment wrapText="1"/>
    </xf>
    <xf numFmtId="0" fontId="11" fillId="4" borderId="2" xfId="0" applyFont="1" applyFill="1" applyBorder="1">
      <alignment wrapText="1"/>
    </xf>
    <xf numFmtId="3" fontId="4" fillId="3" borderId="8" xfId="0" applyNumberFormat="1" applyFont="1" applyFill="1" applyBorder="1">
      <alignment wrapText="1"/>
    </xf>
    <xf numFmtId="0" fontId="9" fillId="4" borderId="2" xfId="0" applyFont="1" applyFill="1" applyBorder="1">
      <alignment wrapText="1"/>
    </xf>
    <xf numFmtId="3" fontId="4" fillId="2" borderId="11" xfId="0" applyNumberFormat="1" applyFont="1" applyFill="1" applyBorder="1">
      <alignment wrapText="1"/>
    </xf>
    <xf numFmtId="3" fontId="4" fillId="0" borderId="12" xfId="0" applyNumberFormat="1" applyFont="1" applyBorder="1" applyProtection="1">
      <alignment wrapText="1"/>
      <protection locked="0"/>
    </xf>
    <xf numFmtId="0" fontId="4" fillId="0" borderId="13" xfId="0" applyFont="1" applyBorder="1">
      <alignment wrapText="1"/>
    </xf>
    <xf numFmtId="0" fontId="4" fillId="0" borderId="5" xfId="0" applyFont="1" applyBorder="1">
      <alignment wrapText="1"/>
    </xf>
    <xf numFmtId="0" fontId="4" fillId="0" borderId="6" xfId="0" applyFont="1" applyBorder="1">
      <alignment wrapText="1"/>
    </xf>
    <xf numFmtId="3" fontId="4" fillId="5" borderId="8" xfId="0" applyNumberFormat="1" applyFont="1" applyFill="1" applyBorder="1">
      <alignment wrapText="1"/>
    </xf>
    <xf numFmtId="0" fontId="11" fillId="4" borderId="2" xfId="0" applyFont="1" applyFill="1" applyBorder="1" applyAlignment="1"/>
    <xf numFmtId="0" fontId="4" fillId="0" borderId="14" xfId="0" applyFont="1" applyBorder="1">
      <alignment wrapText="1"/>
    </xf>
    <xf numFmtId="0" fontId="4" fillId="0" borderId="15" xfId="0" applyFont="1" applyBorder="1">
      <alignment wrapText="1"/>
    </xf>
    <xf numFmtId="3" fontId="4" fillId="0" borderId="16" xfId="0" applyNumberFormat="1" applyFont="1" applyBorder="1" applyProtection="1">
      <alignment wrapText="1"/>
      <protection locked="0"/>
    </xf>
    <xf numFmtId="0" fontId="11" fillId="4" borderId="6" xfId="0" applyFont="1" applyFill="1" applyBorder="1" applyAlignment="1">
      <alignment horizontal="center" wrapText="1"/>
    </xf>
    <xf numFmtId="0" fontId="4" fillId="5" borderId="16" xfId="0" applyFont="1" applyFill="1" applyBorder="1">
      <alignment wrapText="1"/>
    </xf>
    <xf numFmtId="0" fontId="4" fillId="5" borderId="9" xfId="0" applyFont="1" applyFill="1" applyBorder="1">
      <alignment wrapText="1"/>
    </xf>
    <xf numFmtId="0" fontId="4" fillId="2" borderId="10" xfId="0" applyFont="1" applyFill="1" applyBorder="1">
      <alignment wrapText="1"/>
    </xf>
    <xf numFmtId="3" fontId="4" fillId="3" borderId="11" xfId="0" applyNumberFormat="1" applyFont="1" applyFill="1" applyBorder="1">
      <alignment wrapText="1"/>
    </xf>
    <xf numFmtId="3" fontId="4" fillId="0" borderId="10" xfId="0" applyNumberFormat="1" applyFont="1" applyBorder="1" applyProtection="1">
      <alignment wrapText="1"/>
      <protection locked="0"/>
    </xf>
    <xf numFmtId="3" fontId="4" fillId="2" borderId="17" xfId="0" applyNumberFormat="1" applyFont="1" applyFill="1" applyBorder="1">
      <alignment wrapText="1"/>
    </xf>
    <xf numFmtId="3" fontId="4" fillId="0" borderId="17" xfId="0" applyNumberFormat="1" applyFont="1" applyBorder="1">
      <alignment wrapText="1"/>
    </xf>
    <xf numFmtId="3" fontId="4" fillId="3" borderId="17" xfId="0" applyNumberFormat="1" applyFont="1" applyFill="1" applyBorder="1">
      <alignment wrapText="1"/>
    </xf>
    <xf numFmtId="0" fontId="4" fillId="0" borderId="18" xfId="0" applyFont="1" applyBorder="1">
      <alignment wrapText="1"/>
    </xf>
    <xf numFmtId="0" fontId="12" fillId="2" borderId="11" xfId="0" applyFont="1" applyFill="1" applyBorder="1">
      <alignment wrapText="1"/>
    </xf>
    <xf numFmtId="3" fontId="4" fillId="0" borderId="11" xfId="0" applyNumberFormat="1" applyFont="1" applyBorder="1">
      <alignment wrapText="1"/>
    </xf>
    <xf numFmtId="0" fontId="7" fillId="6" borderId="12" xfId="0" applyFont="1" applyFill="1" applyBorder="1">
      <alignment wrapText="1"/>
    </xf>
    <xf numFmtId="3" fontId="13" fillId="2" borderId="10" xfId="0" applyNumberFormat="1" applyFont="1" applyFill="1" applyBorder="1">
      <alignment wrapText="1"/>
    </xf>
    <xf numFmtId="3" fontId="13" fillId="2" borderId="11" xfId="0" applyNumberFormat="1" applyFont="1" applyFill="1" applyBorder="1">
      <alignment wrapText="1"/>
    </xf>
    <xf numFmtId="0" fontId="14" fillId="6" borderId="0" xfId="0" applyFont="1" applyFill="1">
      <alignment wrapText="1"/>
    </xf>
    <xf numFmtId="0" fontId="7" fillId="6" borderId="8" xfId="0" applyFont="1" applyFill="1" applyBorder="1">
      <alignment wrapText="1"/>
    </xf>
    <xf numFmtId="3" fontId="4" fillId="2" borderId="19" xfId="0" applyNumberFormat="1" applyFont="1" applyFill="1" applyBorder="1">
      <alignment wrapText="1"/>
    </xf>
    <xf numFmtId="0" fontId="9" fillId="4" borderId="2" xfId="0" applyFont="1" applyFill="1" applyBorder="1" applyAlignment="1">
      <alignment horizontal="center" wrapText="1"/>
    </xf>
    <xf numFmtId="0" fontId="11" fillId="4" borderId="11" xfId="0" applyFont="1" applyFill="1" applyBorder="1" applyAlignment="1">
      <alignment horizontal="center" wrapText="1"/>
    </xf>
    <xf numFmtId="0" fontId="11" fillId="4" borderId="8" xfId="0" applyFont="1" applyFill="1" applyBorder="1" applyAlignment="1">
      <alignment horizontal="center" wrapText="1"/>
    </xf>
    <xf numFmtId="0" fontId="7" fillId="0" borderId="4" xfId="0" applyFont="1" applyBorder="1">
      <alignment wrapText="1"/>
    </xf>
    <xf numFmtId="0" fontId="4" fillId="0" borderId="4" xfId="0" applyFont="1" applyBorder="1">
      <alignment wrapText="1"/>
    </xf>
    <xf numFmtId="3" fontId="4" fillId="3" borderId="20" xfId="0" applyNumberFormat="1" applyFont="1" applyFill="1" applyBorder="1">
      <alignment wrapText="1"/>
    </xf>
    <xf numFmtId="0" fontId="7" fillId="6" borderId="22" xfId="0" applyFont="1" applyFill="1" applyBorder="1">
      <alignment wrapText="1"/>
    </xf>
    <xf numFmtId="3" fontId="4" fillId="3" borderId="21" xfId="0" applyNumberFormat="1" applyFont="1" applyFill="1" applyBorder="1">
      <alignment wrapText="1"/>
    </xf>
    <xf numFmtId="166" fontId="6" fillId="0" borderId="0" xfId="1" applyNumberFormat="1" applyFont="1"/>
    <xf numFmtId="17" fontId="4" fillId="0" borderId="1" xfId="0" applyNumberFormat="1" applyFont="1" applyBorder="1" applyAlignment="1" applyProtection="1">
      <alignment horizontal="right" wrapText="1"/>
      <protection locked="0"/>
    </xf>
    <xf numFmtId="17" fontId="11" fillId="4" borderId="9" xfId="0" applyNumberFormat="1" applyFont="1" applyFill="1" applyBorder="1" applyAlignment="1">
      <alignment horizontal="center" wrapText="1"/>
    </xf>
    <xf numFmtId="17" fontId="9" fillId="4" borderId="2" xfId="0" applyNumberFormat="1" applyFont="1" applyFill="1" applyBorder="1" applyAlignment="1">
      <alignment horizontal="center" wrapText="1"/>
    </xf>
    <xf numFmtId="17" fontId="11" fillId="4" borderId="11" xfId="0" applyNumberFormat="1" applyFont="1" applyFill="1" applyBorder="1" applyAlignment="1">
      <alignment horizontal="center" wrapText="1"/>
    </xf>
    <xf numFmtId="0" fontId="10" fillId="0" borderId="0" xfId="0" applyFont="1" applyAlignment="1">
      <alignment horizontal="center" wrapText="1"/>
    </xf>
    <xf numFmtId="0" fontId="8" fillId="0" borderId="0" xfId="0" applyFont="1">
      <alignment wrapText="1"/>
    </xf>
    <xf numFmtId="0" fontId="4" fillId="0" borderId="0" xfId="0" applyFont="1" applyAlignment="1">
      <alignment horizontal="center"/>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1" builtinId="26" customBuiltin="1"/>
    <cellStyle name="Cálculo" xfId="16" builtinId="22" customBuiltin="1"/>
    <cellStyle name="Celda de comprobación" xfId="18" builtinId="23" customBuiltin="1"/>
    <cellStyle name="Celda vinculada" xfId="17" builtinId="24" customBuiltin="1"/>
    <cellStyle name="Encabezado 1" xfId="7" builtinId="16" customBuiltin="1"/>
    <cellStyle name="Encabezado 4" xfId="10"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4" builtinId="20" customBuiltin="1"/>
    <cellStyle name="Incorrecto" xfId="12" builtinId="27" customBuiltin="1"/>
    <cellStyle name="Millares" xfId="2" builtinId="3" customBuiltin="1"/>
    <cellStyle name="Millares [0]" xfId="3" builtinId="6" customBuiltin="1"/>
    <cellStyle name="Moneda" xfId="1" builtinId="4" customBuiltin="1"/>
    <cellStyle name="Moneda [0]" xfId="4" builtinId="7" customBuiltin="1"/>
    <cellStyle name="Neutral" xfId="13" builtinId="28" customBuiltin="1"/>
    <cellStyle name="Normal" xfId="0" builtinId="0" customBuiltin="1"/>
    <cellStyle name="Notas" xfId="20" builtinId="10" customBuiltin="1"/>
    <cellStyle name="Porcentaje" xfId="5" builtinId="5" customBuiltin="1"/>
    <cellStyle name="Salida" xfId="15" builtinId="21" customBuiltin="1"/>
    <cellStyle name="Texto de advertencia" xfId="19" builtinId="11" customBuiltin="1"/>
    <cellStyle name="Texto explicativo" xfId="21" builtinId="53" customBuiltin="1"/>
    <cellStyle name="Título" xfId="6" builtinId="15" customBuiltin="1"/>
    <cellStyle name="Título 2" xfId="8" builtinId="17" customBuiltin="1"/>
    <cellStyle name="Título 3" xfId="9" builtinId="18" customBuiltin="1"/>
    <cellStyle name="Total" xfId="22" builtinId="25" customBuiltin="1"/>
  </cellStyles>
  <dxfs count="158">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right/>
        <top style="thin">
          <color indexed="64"/>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top style="thin">
          <color indexed="64"/>
        </top>
        <bottom/>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scheme val="minor"/>
      </font>
    </dxf>
    <dxf>
      <font>
        <b/>
        <i val="0"/>
        <strike val="0"/>
        <condense val="0"/>
        <extend val="0"/>
        <outline val="0"/>
        <shadow val="0"/>
        <u val="none"/>
        <vertAlign val="baseline"/>
        <sz val="8"/>
        <color theme="0"/>
        <name val="Arial"/>
        <scheme val="minor"/>
      </font>
      <numFmt numFmtId="167" formatCode="mmm/yy"/>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0.249977111117893"/>
        </patternFill>
      </fill>
      <border diagonalUp="0" diagonalDown="0" outline="0">
        <left style="thin">
          <color indexed="64"/>
        </left>
        <right/>
        <top/>
        <bottom/>
      </border>
      <protection locked="1" hidden="0"/>
    </dxf>
    <dxf>
      <font>
        <b val="0"/>
        <i val="0"/>
        <strike val="0"/>
        <condense val="0"/>
        <extend val="0"/>
        <outline val="0"/>
        <shadow val="0"/>
        <u val="none"/>
        <vertAlign val="baseline"/>
        <sz val="8"/>
        <color auto="1"/>
        <name val="Arial"/>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minor"/>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499984740745262"/>
        </patternFill>
      </fill>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scheme val="minor"/>
      </font>
      <numFmt numFmtId="167" formatCode="mmm/yy"/>
      <fill>
        <patternFill patternType="solid">
          <fgColor indexed="64"/>
          <bgColor theme="1"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style="thin">
          <color indexed="64"/>
        </right>
        <top/>
        <bottom/>
      </border>
    </dxf>
    <dxf>
      <font>
        <b val="0"/>
        <i val="0"/>
        <strike val="0"/>
        <condense val="0"/>
        <extend val="0"/>
        <outline val="0"/>
        <shadow val="0"/>
        <u val="none"/>
        <vertAlign val="baseline"/>
        <sz val="8"/>
        <color auto="1"/>
        <name val="Arial"/>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scheme val="minor"/>
      </font>
      <protection locked="0" hidden="0"/>
    </dxf>
    <dxf>
      <border outline="0">
        <bottom style="thin">
          <color indexed="64"/>
        </bottom>
      </border>
    </dxf>
    <dxf>
      <font>
        <b val="0"/>
        <i val="0"/>
        <strike val="0"/>
        <condense val="0"/>
        <extend val="0"/>
        <outline val="0"/>
        <shadow val="0"/>
        <u val="none"/>
        <vertAlign val="baseline"/>
        <sz val="8"/>
        <color theme="0"/>
        <name val="Arial"/>
        <scheme val="minor"/>
      </font>
      <numFmt numFmtId="3" formatCode="#,##0"/>
      <fill>
        <patternFill patternType="solid">
          <fgColor indexed="64"/>
          <bgColor theme="1" tint="0.499984740745262"/>
        </patternFill>
      </fill>
    </dxf>
    <dxf>
      <font>
        <condense val="0"/>
        <extend val="0"/>
        <color indexed="10"/>
      </font>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fectivo" pivot="0" count="4" xr9:uid="{00000000-0011-0000-FFFF-FFFF00000000}">
      <tableStyleElement type="wholeTable" dxfId="157"/>
      <tableStyleElement type="headerRow" dxfId="156"/>
      <tableStyleElement type="totalRow" dxfId="155"/>
      <tableStyleElement type="firstTotalCell" dxfId="1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Arial (Cuerpo)"/>
                <a:ea typeface="黑体"/>
                <a:cs typeface="黑体"/>
              </a:defRPr>
            </a:pPr>
            <a:r>
              <a:rPr lang="en-US">
                <a:latin typeface="Arial (Cuerpo)"/>
              </a:rPr>
              <a:t>Proyección de flujo de efectivo
Nombre de la compañía</a:t>
            </a:r>
          </a:p>
        </c:rich>
      </c:tx>
      <c:layout>
        <c:manualLayout>
          <c:xMode val="edge"/>
          <c:yMode val="edge"/>
          <c:x val="0.32283229840172417"/>
          <c:y val="3.2011134307585246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Proyección de flujo de efectivo</c:v>
          </c:tx>
          <c:invertIfNegative val="0"/>
          <c:cat>
            <c:strRef>
              <c:f>'Flujo de efectivo'!$C$6:$O$6</c:f>
              <c:strCache>
                <c:ptCount val="13"/>
                <c:pt idx="0">
                  <c:v>Inicio</c:v>
                </c:pt>
                <c:pt idx="1">
                  <c:v>ene-18</c:v>
                </c:pt>
                <c:pt idx="2">
                  <c:v>feb-18</c:v>
                </c:pt>
                <c:pt idx="3">
                  <c:v>mar-18</c:v>
                </c:pt>
                <c:pt idx="4">
                  <c:v>abr-18</c:v>
                </c:pt>
                <c:pt idx="5">
                  <c:v>may-18</c:v>
                </c:pt>
                <c:pt idx="6">
                  <c:v>jun-18</c:v>
                </c:pt>
                <c:pt idx="7">
                  <c:v>jul-18</c:v>
                </c:pt>
                <c:pt idx="8">
                  <c:v>ago-18</c:v>
                </c:pt>
                <c:pt idx="9">
                  <c:v>sep-18</c:v>
                </c:pt>
                <c:pt idx="10">
                  <c:v>oct-18</c:v>
                </c:pt>
                <c:pt idx="11">
                  <c:v>nov-18</c:v>
                </c:pt>
                <c:pt idx="12">
                  <c:v>dic-18</c:v>
                </c:pt>
              </c:strCache>
            </c:strRef>
          </c:cat>
          <c:val>
            <c:numRef>
              <c:f>'Flujo de efectivo'!$C$53:$O$53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149172224"/>
        <c:axId val="165924864"/>
      </c:barChart>
      <c:lineChart>
        <c:grouping val="standard"/>
        <c:varyColors val="0"/>
        <c:ser>
          <c:idx val="1"/>
          <c:order val="1"/>
          <c:tx>
            <c:v>Alerta de efectivo disponible mínimo</c:v>
          </c:tx>
          <c:cat>
            <c:strRef>
              <c:f>'Flujo de efectivo'!$C$6:$O$6</c:f>
              <c:strCache>
                <c:ptCount val="13"/>
                <c:pt idx="0">
                  <c:v>Inicio</c:v>
                </c:pt>
                <c:pt idx="1">
                  <c:v>ene-18</c:v>
                </c:pt>
                <c:pt idx="2">
                  <c:v>feb-18</c:v>
                </c:pt>
                <c:pt idx="3">
                  <c:v>mar-18</c:v>
                </c:pt>
                <c:pt idx="4">
                  <c:v>abr-18</c:v>
                </c:pt>
                <c:pt idx="5">
                  <c:v>may-18</c:v>
                </c:pt>
                <c:pt idx="6">
                  <c:v>jun-18</c:v>
                </c:pt>
                <c:pt idx="7">
                  <c:v>jul-18</c:v>
                </c:pt>
                <c:pt idx="8">
                  <c:v>ago-18</c:v>
                </c:pt>
                <c:pt idx="9">
                  <c:v>sep-18</c:v>
                </c:pt>
                <c:pt idx="10">
                  <c:v>oct-18</c:v>
                </c:pt>
                <c:pt idx="11">
                  <c:v>nov-18</c:v>
                </c:pt>
                <c:pt idx="12">
                  <c:v>dic-18</c:v>
                </c:pt>
              </c:strCache>
            </c:strRef>
          </c:cat>
          <c:val>
            <c:numRef>
              <c:f>'Flujo de efectivo'!$C$4:$O$4</c:f>
              <c:numCache>
                <c:formatCode>#,##0</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149172224"/>
        <c:axId val="165924864"/>
      </c:lineChart>
      <c:catAx>
        <c:axId val="149172224"/>
        <c:scaling>
          <c:orientation val="minMax"/>
        </c:scaling>
        <c:delete val="0"/>
        <c:axPos val="b"/>
        <c:title>
          <c:tx>
            <c:rich>
              <a:bodyPr/>
              <a:lstStyle/>
              <a:p>
                <a:pPr>
                  <a:defRPr/>
                </a:pPr>
                <a:r>
                  <a:rPr lang="en-US"/>
                  <a:t>Período</a:t>
                </a:r>
              </a:p>
            </c:rich>
          </c:tx>
          <c:layout>
            <c:manualLayout>
              <c:xMode val="edge"/>
              <c:yMode val="edge"/>
              <c:x val="0.38109798775153103"/>
              <c:y val="0.92484342379958251"/>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s-ES"/>
          </a:p>
        </c:txPr>
        <c:crossAx val="165924864"/>
        <c:crosses val="autoZero"/>
        <c:auto val="1"/>
        <c:lblAlgn val="ctr"/>
        <c:lblOffset val="100"/>
        <c:tickLblSkip val="1"/>
        <c:tickMarkSkip val="1"/>
        <c:noMultiLvlLbl val="0"/>
      </c:catAx>
      <c:valAx>
        <c:axId val="165924864"/>
        <c:scaling>
          <c:orientation val="minMax"/>
        </c:scaling>
        <c:delete val="0"/>
        <c:axPos val="l"/>
        <c:majorGridlines/>
        <c:title>
          <c:tx>
            <c:rich>
              <a:bodyPr/>
              <a:lstStyle/>
              <a:p>
                <a:pPr>
                  <a:defRPr/>
                </a:pPr>
                <a:r>
                  <a:rPr lang="en-US"/>
                  <a:t>Efectivo disponible</a:t>
                </a:r>
              </a:p>
            </c:rich>
          </c:tx>
          <c:layout>
            <c:manualLayout>
              <c:xMode val="edge"/>
              <c:yMode val="edge"/>
              <c:x val="1.0162611711814535E-2"/>
              <c:y val="0.39874739039665974"/>
            </c:manualLayout>
          </c:layout>
          <c:overlay val="0"/>
        </c:title>
        <c:numFmt formatCode="#,##0" sourceLinked="1"/>
        <c:majorTickMark val="out"/>
        <c:minorTickMark val="none"/>
        <c:tickLblPos val="nextTo"/>
        <c:txPr>
          <a:bodyPr rot="0" vert="horz"/>
          <a:lstStyle/>
          <a:p>
            <a:pPr>
              <a:defRPr/>
            </a:pPr>
            <a:endParaRPr lang="es-ES"/>
          </a:p>
        </c:txPr>
        <c:crossAx val="149172224"/>
        <c:crosses val="autoZero"/>
        <c:crossBetween val="between"/>
      </c:valAx>
    </c:plotArea>
    <c:legend>
      <c:legendPos val="r"/>
      <c:layout>
        <c:manualLayout>
          <c:xMode val="edge"/>
          <c:yMode val="edge"/>
          <c:x val="0.77845605712499333"/>
          <c:y val="0.45511482254697289"/>
          <c:w val="0.21341484594810523"/>
          <c:h val="0.18441196938065413"/>
        </c:manualLayout>
      </c:layout>
      <c:overlay val="0"/>
      <c:txPr>
        <a:bodyPr/>
        <a:lstStyle/>
        <a:p>
          <a:pPr>
            <a:defRPr>
              <a:solidFill>
                <a:sysClr val="windowText" lastClr="000000"/>
              </a:solidFill>
              <a:latin typeface="Arial (Cuerpo)"/>
              <a:ea typeface="黑体"/>
              <a:cs typeface="黑体"/>
            </a:defRPr>
          </a:pPr>
          <a:endParaRPr lang="es-ES"/>
        </a:p>
      </c:txPr>
    </c:legend>
    <c:plotVisOnly val="1"/>
    <c:dispBlanksAs val="gap"/>
    <c:showDLblsOverMax val="0"/>
  </c:chart>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16</xdr:col>
      <xdr:colOff>66675</xdr:colOff>
      <xdr:row>33</xdr:row>
      <xdr:rowOff>95250</xdr:rowOff>
    </xdr:to>
    <xdr:graphicFrame macro="">
      <xdr:nvGraphicFramePr>
        <xdr:cNvPr id="4098" name="Gráfico 2" descr="Gráfico combinado que muestra el alerta de efectivo en mano mínimo y la proyección de flujo de efectivo ">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cibosDeCobro" displayName="RecibosDeCobro" ref="B9:P16" totalsRowCount="1" headerRowDxfId="152" dataDxfId="150" headerRowBorderDxfId="151" tableBorderDxfId="149">
  <autoFilter ref="B9:P1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000-000001000000}" name="RECIBOS DE COBROS" totalsRowLabel="RECIBOS DE COBROS TOTALES" dataDxfId="148" totalsRowDxfId="147"/>
    <tableColumn id="2" xr3:uid="{00000000-0010-0000-0000-000002000000}" name=" " dataDxfId="146" totalsRowDxfId="145"/>
    <tableColumn id="3" xr3:uid="{00000000-0010-0000-0000-000003000000}" name="ene-18" totalsRowFunction="custom" dataDxfId="144" totalsRowDxfId="143">
      <totalsRowFormula>SUM(D10,D12:D15,(D11*-1))</totalsRowFormula>
    </tableColumn>
    <tableColumn id="4" xr3:uid="{00000000-0010-0000-0000-000004000000}" name="feb-18" totalsRowFunction="custom" dataDxfId="142" totalsRowDxfId="141">
      <totalsRowFormula>SUM(E10,E12:E15,(E11*-1))</totalsRowFormula>
    </tableColumn>
    <tableColumn id="5" xr3:uid="{00000000-0010-0000-0000-000005000000}" name="mar-18" totalsRowFunction="custom" dataDxfId="140" totalsRowDxfId="139">
      <totalsRowFormula>SUM(F10,F12:F15,(F11*-1))</totalsRowFormula>
    </tableColumn>
    <tableColumn id="6" xr3:uid="{00000000-0010-0000-0000-000006000000}" name="abr-18" totalsRowFunction="custom" dataDxfId="138" totalsRowDxfId="137">
      <totalsRowFormula>SUM(G10,G12:G15,(G11*-1))</totalsRowFormula>
    </tableColumn>
    <tableColumn id="7" xr3:uid="{00000000-0010-0000-0000-000007000000}" name="may-18" totalsRowFunction="custom" dataDxfId="136" totalsRowDxfId="135">
      <totalsRowFormula>SUM(H10,H12:H15,(H11*-1))</totalsRowFormula>
    </tableColumn>
    <tableColumn id="8" xr3:uid="{00000000-0010-0000-0000-000008000000}" name="jun-18" totalsRowFunction="custom" dataDxfId="134" totalsRowDxfId="133">
      <totalsRowFormula>SUM(I10,I12:I15,(I11*-1))</totalsRowFormula>
    </tableColumn>
    <tableColumn id="9" xr3:uid="{00000000-0010-0000-0000-000009000000}" name="jul-18" totalsRowFunction="custom" dataDxfId="132" totalsRowDxfId="131">
      <totalsRowFormula>SUM(J10,J12:J15,(J11*-1))</totalsRowFormula>
    </tableColumn>
    <tableColumn id="10" xr3:uid="{00000000-0010-0000-0000-00000A000000}" name="ago-18" totalsRowFunction="custom" dataDxfId="130" totalsRowDxfId="129">
      <totalsRowFormula>SUM(K10,K12:K15,(K11*-1))</totalsRowFormula>
    </tableColumn>
    <tableColumn id="11" xr3:uid="{00000000-0010-0000-0000-00000B000000}" name="sep-18" totalsRowFunction="custom" dataDxfId="128" totalsRowDxfId="127">
      <totalsRowFormula>SUM(L10,L12:L15,(L11*-1))</totalsRowFormula>
    </tableColumn>
    <tableColumn id="12" xr3:uid="{00000000-0010-0000-0000-00000C000000}" name="oct-18" totalsRowFunction="custom" dataDxfId="126" totalsRowDxfId="125">
      <totalsRowFormula>SUM(M10,M12:M15,(M11*-1))</totalsRowFormula>
    </tableColumn>
    <tableColumn id="13" xr3:uid="{00000000-0010-0000-0000-00000D000000}" name="nov-18" totalsRowFunction="custom" dataDxfId="124" totalsRowDxfId="123">
      <totalsRowFormula>SUM(N10,N12:N15,(N11*-1))</totalsRowFormula>
    </tableColumn>
    <tableColumn id="14" xr3:uid="{00000000-0010-0000-0000-00000E000000}" name="dic-18" totalsRowFunction="custom" dataDxfId="122" totalsRowDxfId="121">
      <totalsRowFormula>SUM(O10,O12:O15,(O11*-1))</totalsRowFormula>
    </tableColumn>
    <tableColumn id="15" xr3:uid="{00000000-0010-0000-0000-00000F000000}" name="Total" totalsRowFunction="sum" dataDxfId="120" totalsRowDxfId="119">
      <calculatedColumnFormula>SUM(D10:O10)</calculatedColumnFormula>
    </tableColumn>
  </tableColumns>
  <tableStyleInfo name="Efectivo" showFirstColumn="0" showLastColumn="0" showRowStripes="0" showColumnStripes="0"/>
  <extLst>
    <ext xmlns:x14="http://schemas.microsoft.com/office/spreadsheetml/2009/9/main" uri="{504A1905-F514-4f6f-8877-14C23A59335A}">
      <x14:table altTextSummary="Escriba o modifique los elementos de los recibos de cobro y los valores de cada mes en esta tabla. El total de los recibos de cobro y el total del efectivo disponible se calculan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EfectivoDisponible" displayName="EfectivoDisponible" ref="C6:P7" totalsRowShown="0" headerRowDxfId="118" dataDxfId="116" headerRowBorderDxfId="117" tableBorderDxfId="115">
  <autoFilter ref="C6:P7"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Inicio" dataDxfId="114"/>
    <tableColumn id="2" xr3:uid="{00000000-0010-0000-0100-000002000000}" name="ene-18" dataDxfId="113">
      <calculatedColumnFormula>C53</calculatedColumnFormula>
    </tableColumn>
    <tableColumn id="3" xr3:uid="{00000000-0010-0000-0100-000003000000}" name="feb-18" dataDxfId="112">
      <calculatedColumnFormula>D53</calculatedColumnFormula>
    </tableColumn>
    <tableColumn id="4" xr3:uid="{00000000-0010-0000-0100-000004000000}" name="mar-18" dataDxfId="111">
      <calculatedColumnFormula>E53</calculatedColumnFormula>
    </tableColumn>
    <tableColumn id="5" xr3:uid="{00000000-0010-0000-0100-000005000000}" name="abr-18" dataDxfId="110">
      <calculatedColumnFormula>F53</calculatedColumnFormula>
    </tableColumn>
    <tableColumn id="6" xr3:uid="{00000000-0010-0000-0100-000006000000}" name="may-18" dataDxfId="109">
      <calculatedColumnFormula>G53</calculatedColumnFormula>
    </tableColumn>
    <tableColumn id="7" xr3:uid="{00000000-0010-0000-0100-000007000000}" name="jun-18" dataDxfId="108">
      <calculatedColumnFormula>H53</calculatedColumnFormula>
    </tableColumn>
    <tableColumn id="8" xr3:uid="{00000000-0010-0000-0100-000008000000}" name="jul-18" dataDxfId="107">
      <calculatedColumnFormula>I53</calculatedColumnFormula>
    </tableColumn>
    <tableColumn id="9" xr3:uid="{00000000-0010-0000-0100-000009000000}" name="ago-18" dataDxfId="106">
      <calculatedColumnFormula>J53</calculatedColumnFormula>
    </tableColumn>
    <tableColumn id="10" xr3:uid="{00000000-0010-0000-0100-00000A000000}" name="sep-18" dataDxfId="105">
      <calculatedColumnFormula>K53</calculatedColumnFormula>
    </tableColumn>
    <tableColumn id="11" xr3:uid="{00000000-0010-0000-0100-00000B000000}" name="oct-18" dataDxfId="104">
      <calculatedColumnFormula>L53</calculatedColumnFormula>
    </tableColumn>
    <tableColumn id="12" xr3:uid="{00000000-0010-0000-0100-00000C000000}" name="nov-18" dataDxfId="103">
      <calculatedColumnFormula>M53</calculatedColumnFormula>
    </tableColumn>
    <tableColumn id="13" xr3:uid="{00000000-0010-0000-0100-00000D000000}" name="dic-18" dataDxfId="102">
      <calculatedColumnFormula>N53</calculatedColumnFormula>
    </tableColumn>
    <tableColumn id="14" xr3:uid="{00000000-0010-0000-0100-00000E000000}" name="Total" dataDxfId="101"/>
  </tableColumns>
  <tableStyleInfo name="Efectivo" showFirstColumn="0" showLastColumn="0" showRowStripes="1" showColumnStripes="0"/>
  <extLst>
    <ext xmlns:x14="http://schemas.microsoft.com/office/spreadsheetml/2009/9/main" uri="{504A1905-F514-4f6f-8877-14C23A59335A}">
      <x14:table altTextSummary="Escriba el efectivo en mano al principio en esta tabla. El efectivo en mano se calcula automáticamente para cada m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Gastos" displayName="Gastos" ref="B19:P45" totalsRowCount="1" headerRowDxfId="100" dataDxfId="98" headerRowBorderDxfId="99" tableBorderDxfId="97">
  <autoFilter ref="B19:P4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200-000001000000}" name="DINERO EN EFECTIVO DESEMBOLSADO" totalsRowLabel="SUBTOTAL" dataDxfId="96" totalsRowDxfId="95"/>
    <tableColumn id="2" xr3:uid="{00000000-0010-0000-0200-000002000000}" name=" " dataDxfId="94" totalsRowDxfId="93"/>
    <tableColumn id="3" xr3:uid="{00000000-0010-0000-0200-000003000000}" name="ene-18" totalsRowFunction="sum" dataDxfId="92" totalsRowDxfId="91"/>
    <tableColumn id="4" xr3:uid="{00000000-0010-0000-0200-000004000000}" name="feb-18" totalsRowFunction="sum" dataDxfId="90" totalsRowDxfId="89"/>
    <tableColumn id="5" xr3:uid="{00000000-0010-0000-0200-000005000000}" name="mar-18" totalsRowFunction="sum" dataDxfId="88" totalsRowDxfId="87"/>
    <tableColumn id="6" xr3:uid="{00000000-0010-0000-0200-000006000000}" name="abr-18" totalsRowFunction="sum" dataDxfId="86" totalsRowDxfId="85"/>
    <tableColumn id="7" xr3:uid="{00000000-0010-0000-0200-000007000000}" name="may-18" totalsRowFunction="sum" dataDxfId="84" totalsRowDxfId="83"/>
    <tableColumn id="8" xr3:uid="{00000000-0010-0000-0200-000008000000}" name="jun-18" totalsRowFunction="sum" dataDxfId="82" totalsRowDxfId="81"/>
    <tableColumn id="9" xr3:uid="{00000000-0010-0000-0200-000009000000}" name="jul-18" totalsRowFunction="sum" dataDxfId="80" totalsRowDxfId="79"/>
    <tableColumn id="10" xr3:uid="{00000000-0010-0000-0200-00000A000000}" name="ago-18" totalsRowFunction="sum" dataDxfId="78" totalsRowDxfId="77"/>
    <tableColumn id="11" xr3:uid="{00000000-0010-0000-0200-00000B000000}" name="sep-18" totalsRowFunction="sum" dataDxfId="76" totalsRowDxfId="75"/>
    <tableColumn id="12" xr3:uid="{00000000-0010-0000-0200-00000C000000}" name="oct-18" totalsRowFunction="sum" dataDxfId="74" totalsRowDxfId="73"/>
    <tableColumn id="13" xr3:uid="{00000000-0010-0000-0200-00000D000000}" name="nov-18" totalsRowFunction="sum" dataDxfId="72" totalsRowDxfId="71"/>
    <tableColumn id="14" xr3:uid="{00000000-0010-0000-0200-00000E000000}" name="dic-18" totalsRowFunction="sum" dataDxfId="70" totalsRowDxfId="69"/>
    <tableColumn id="15" xr3:uid="{00000000-0010-0000-0200-00000F000000}" name="Total" totalsRowFunction="sum" dataDxfId="68" totalsRowDxfId="67">
      <calculatedColumnFormula>SUM(D20:O20)</calculatedColumnFormula>
    </tableColumn>
  </tableColumns>
  <tableStyleInfo name="Efectivo" showFirstColumn="1" showLastColumn="0" showRowStripes="0" showColumnStripes="0"/>
  <extLst>
    <ext xmlns:x14="http://schemas.microsoft.com/office/spreadsheetml/2009/9/main" uri="{504A1905-F514-4f6f-8877-14C23A59335A}">
      <x14:table altTextSummary="Escriba o modifique los elementos de los pagos en efectivo y los valores de cada mes en esta tabla. El subtotal se calcula automáticamente al fina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OtrosDatosOperativos" displayName="OtrosDatosOperativos" ref="B55:P61" headerRowDxfId="66" dataDxfId="64" headerRowBorderDxfId="65" tableBorderDxfId="63">
  <autoFilter ref="B55:P6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300-000001000000}" name="OTROS DATOS OPERATIVOS" totalsRowLabel="Total" dataDxfId="62" totalsRowDxfId="61"/>
    <tableColumn id="2" xr3:uid="{00000000-0010-0000-0300-000002000000}" name=" " dataDxfId="60" totalsRowDxfId="59"/>
    <tableColumn id="3" xr3:uid="{00000000-0010-0000-0300-000003000000}" name="ene-18" dataDxfId="58" totalsRowDxfId="57"/>
    <tableColumn id="4" xr3:uid="{00000000-0010-0000-0300-000004000000}" name="feb-18" dataDxfId="56" totalsRowDxfId="55"/>
    <tableColumn id="5" xr3:uid="{00000000-0010-0000-0300-000005000000}" name="mar-18" dataDxfId="54" totalsRowDxfId="53"/>
    <tableColumn id="6" xr3:uid="{00000000-0010-0000-0300-000006000000}" name="abr-18" dataDxfId="52" totalsRowDxfId="51"/>
    <tableColumn id="7" xr3:uid="{00000000-0010-0000-0300-000007000000}" name="may-18" dataDxfId="50" totalsRowDxfId="49"/>
    <tableColumn id="8" xr3:uid="{00000000-0010-0000-0300-000008000000}" name="jun-18" dataDxfId="48" totalsRowDxfId="47"/>
    <tableColumn id="9" xr3:uid="{00000000-0010-0000-0300-000009000000}" name="jul-18" dataDxfId="46" totalsRowDxfId="45"/>
    <tableColumn id="10" xr3:uid="{00000000-0010-0000-0300-00000A000000}" name="ago-18" dataDxfId="44" totalsRowDxfId="43"/>
    <tableColumn id="11" xr3:uid="{00000000-0010-0000-0300-00000B000000}" name="sep-18" dataDxfId="42" totalsRowDxfId="41"/>
    <tableColumn id="12" xr3:uid="{00000000-0010-0000-0300-00000C000000}" name="oct-18" dataDxfId="40" totalsRowDxfId="39"/>
    <tableColumn id="13" xr3:uid="{00000000-0010-0000-0300-00000D000000}" name="nov-18" dataDxfId="38" totalsRowDxfId="37"/>
    <tableColumn id="14" xr3:uid="{00000000-0010-0000-0300-00000E000000}" name="dic-18" dataDxfId="36" totalsRowDxfId="35"/>
    <tableColumn id="15" xr3:uid="{00000000-0010-0000-0300-00000F000000}" name="Total" totalsRowFunction="sum" dataDxfId="34" totalsRowDxfId="33">
      <calculatedColumnFormula>SUM(OtrosDatosOperativos[[#This Row],[ene-18]:[dic-18]])</calculatedColumnFormula>
    </tableColumn>
  </tableColumns>
  <tableStyleInfo name="Efectivo" showFirstColumn="1" showLastColumn="0" showRowStripes="0" showColumnStripes="0"/>
  <extLst>
    <ext xmlns:x14="http://schemas.microsoft.com/office/spreadsheetml/2009/9/main" uri="{504A1905-F514-4f6f-8877-14C23A59335A}">
      <x14:table altTextSummary="Escriba o modifique los elementos de los otros datos operativos y los valores de cada mes en esta tabla. El total se calcula automáticamente al fina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PagosEnEfectivo" displayName="PagosEnEfectivo" ref="B46:P52" totalsRowCount="1" headerRowDxfId="32" dataDxfId="31" tableBorderDxfId="30">
  <autoFilter ref="B46:P51"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400-000001000000}" name="DINERO EN EFECTIVO DESEMBOLSADO" totalsRowLabel="DINERO EN EFECTIVO DESEMBOLSADO TOTAL" dataDxfId="29" totalsRowDxfId="28"/>
    <tableColumn id="2" xr3:uid="{00000000-0010-0000-0400-000002000000}" name=" " dataDxfId="27" totalsRowDxfId="26"/>
    <tableColumn id="3" xr3:uid="{00000000-0010-0000-0400-000003000000}" name="ene-18" totalsRowFunction="custom" dataDxfId="25" totalsRowDxfId="24">
      <totalsRowFormula>Gastos[[#Totals],[ene-18]]+SUBTOTAL(109,PagosEnEfectivo[ene-18])</totalsRowFormula>
    </tableColumn>
    <tableColumn id="4" xr3:uid="{00000000-0010-0000-0400-000004000000}" name="feb-18" totalsRowFunction="custom" dataDxfId="23" totalsRowDxfId="22">
      <totalsRowFormula>Gastos[[#Totals],[feb-18]]+SUBTOTAL(109,PagosEnEfectivo[feb-18])</totalsRowFormula>
    </tableColumn>
    <tableColumn id="5" xr3:uid="{00000000-0010-0000-0400-000005000000}" name="mar-18" totalsRowFunction="custom" dataDxfId="21" totalsRowDxfId="20">
      <totalsRowFormula>Gastos[[#Totals],[mar-18]]+SUBTOTAL(109,PagosEnEfectivo[mar-18])</totalsRowFormula>
    </tableColumn>
    <tableColumn id="6" xr3:uid="{00000000-0010-0000-0400-000006000000}" name="abr-18" totalsRowFunction="custom" dataDxfId="19" totalsRowDxfId="18">
      <totalsRowFormula>Gastos[[#Totals],[abr-18]]+SUBTOTAL(109,PagosEnEfectivo[abr-18])</totalsRowFormula>
    </tableColumn>
    <tableColumn id="7" xr3:uid="{00000000-0010-0000-0400-000007000000}" name="may-18" totalsRowFunction="custom" dataDxfId="17" totalsRowDxfId="16">
      <totalsRowFormula>Gastos[[#Totals],[may-18]]+SUBTOTAL(109,PagosEnEfectivo[may-18])</totalsRowFormula>
    </tableColumn>
    <tableColumn id="8" xr3:uid="{00000000-0010-0000-0400-000008000000}" name="jun-18" totalsRowFunction="custom" dataDxfId="15" totalsRowDxfId="14">
      <totalsRowFormula>Gastos[[#Totals],[jun-18]]+SUBTOTAL(109,PagosEnEfectivo[jun-18])</totalsRowFormula>
    </tableColumn>
    <tableColumn id="9" xr3:uid="{00000000-0010-0000-0400-000009000000}" name="jul-18" totalsRowFunction="custom" dataDxfId="13" totalsRowDxfId="12">
      <totalsRowFormula>Gastos[[#Totals],[jul-18]]+SUBTOTAL(109,PagosEnEfectivo[jul-18])</totalsRowFormula>
    </tableColumn>
    <tableColumn id="10" xr3:uid="{00000000-0010-0000-0400-00000A000000}" name="ago-18" totalsRowFunction="custom" dataDxfId="11" totalsRowDxfId="10">
      <totalsRowFormula>Gastos[[#Totals],[ago-18]]+SUBTOTAL(109,PagosEnEfectivo[ago-18])</totalsRowFormula>
    </tableColumn>
    <tableColumn id="11" xr3:uid="{00000000-0010-0000-0400-00000B000000}" name="sep-18" totalsRowFunction="custom" dataDxfId="9" totalsRowDxfId="8">
      <totalsRowFormula>Gastos[[#Totals],[sep-18]]+SUBTOTAL(109,PagosEnEfectivo[sep-18])</totalsRowFormula>
    </tableColumn>
    <tableColumn id="12" xr3:uid="{00000000-0010-0000-0400-00000C000000}" name="oct-18" totalsRowFunction="custom" dataDxfId="7" totalsRowDxfId="6">
      <totalsRowFormula>Gastos[[#Totals],[oct-18]]+SUBTOTAL(109,PagosEnEfectivo[oct-18])</totalsRowFormula>
    </tableColumn>
    <tableColumn id="13" xr3:uid="{00000000-0010-0000-0400-00000D000000}" name="nov-18" totalsRowFunction="custom" dataDxfId="5" totalsRowDxfId="4">
      <totalsRowFormula>Gastos[[#Totals],[nov-18]]+SUBTOTAL(109,PagosEnEfectivo[nov-18])</totalsRowFormula>
    </tableColumn>
    <tableColumn id="14" xr3:uid="{00000000-0010-0000-0400-00000E000000}" name="dic-18" totalsRowFunction="custom" dataDxfId="3" totalsRowDxfId="2">
      <totalsRowFormula>Gastos[[#Totals],[dic-18]]+SUBTOTAL(109,PagosEnEfectivo[dic-18])</totalsRowFormula>
    </tableColumn>
    <tableColumn id="15" xr3:uid="{00000000-0010-0000-0400-00000F000000}" name="Total" totalsRowFunction="custom" dataDxfId="1" totalsRowDxfId="0">
      <calculatedColumnFormula>SUM(D47:O47)</calculatedColumnFormula>
      <totalsRowFormula>SUM(D52:O52)</totalsRowFormula>
    </tableColumn>
  </tableColumns>
  <tableStyleInfo name="Efectivo" showFirstColumn="1" showLastColumn="0" showRowStripes="0" showColumnStripes="0"/>
  <extLst>
    <ext xmlns:x14="http://schemas.microsoft.com/office/spreadsheetml/2009/9/main" uri="{504A1905-F514-4f6f-8877-14C23A59335A}">
      <x14:table altTextSummary="Escriba o modifique los elementos de los pagos en efectivo y los valores de cada mes en esta tabla. El total de los pagos en efectivo y el total del efectivo en mano al cerrar el mes se calculan automáticamente al final"/>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P61"/>
  <sheetViews>
    <sheetView showGridLines="0" tabSelected="1" zoomScaleNormal="100" workbookViewId="0"/>
  </sheetViews>
  <sheetFormatPr baseColWidth="10" defaultColWidth="9.33203125" defaultRowHeight="11.25" x14ac:dyDescent="0.2"/>
  <cols>
    <col min="1" max="1" width="2.83203125" style="6" customWidth="1"/>
    <col min="2" max="2" width="53.83203125" style="6" customWidth="1"/>
    <col min="3" max="3" width="14.5" style="6" customWidth="1"/>
    <col min="4" max="10" width="11.83203125" style="6" customWidth="1"/>
    <col min="11" max="16" width="12.83203125" style="6" customWidth="1"/>
    <col min="17" max="17" width="2.83203125" style="6" customWidth="1"/>
    <col min="18" max="16384" width="9.33203125" style="6"/>
  </cols>
  <sheetData>
    <row r="1" spans="2:16" s="1" customFormat="1" ht="22.5" customHeight="1" x14ac:dyDescent="0.25">
      <c r="B1" s="61" t="s">
        <v>0</v>
      </c>
      <c r="C1" s="61"/>
      <c r="D1" s="61"/>
      <c r="E1" s="61"/>
      <c r="F1" s="61"/>
      <c r="G1" s="61"/>
      <c r="H1" s="61"/>
      <c r="I1" s="61"/>
      <c r="J1" s="61"/>
      <c r="K1" s="61"/>
      <c r="L1" s="61"/>
      <c r="M1" s="61"/>
      <c r="N1" s="61"/>
      <c r="O1" s="61"/>
      <c r="P1" s="61"/>
    </row>
    <row r="2" spans="2:16" s="1" customFormat="1" ht="18" x14ac:dyDescent="0.25">
      <c r="B2" s="61" t="s">
        <v>1</v>
      </c>
      <c r="C2" s="61"/>
      <c r="D2" s="61"/>
      <c r="E2" s="61"/>
      <c r="F2" s="61"/>
      <c r="G2" s="61"/>
      <c r="H2" s="61"/>
      <c r="I2" s="61"/>
      <c r="J2" s="61"/>
      <c r="K2" s="61"/>
      <c r="L2" s="61"/>
      <c r="M2" s="61"/>
      <c r="N2" s="61"/>
      <c r="O2" s="61"/>
      <c r="P2" s="61"/>
    </row>
    <row r="3" spans="2:16" s="1" customFormat="1" ht="12.75" x14ac:dyDescent="0.2">
      <c r="B3" s="12" t="s">
        <v>2</v>
      </c>
      <c r="C3" s="57">
        <f ca="1">TODAY()</f>
        <v>43607</v>
      </c>
    </row>
    <row r="4" spans="2:16" s="1" customFormat="1" ht="12.75" customHeight="1" x14ac:dyDescent="0.2">
      <c r="B4" s="12" t="s">
        <v>3</v>
      </c>
      <c r="C4" s="3"/>
      <c r="D4" s="13">
        <f t="shared" ref="D4" si="0">Efectivo_mínimo</f>
        <v>0</v>
      </c>
      <c r="E4" s="13">
        <f t="shared" ref="E4:O4" si="1">Efectivo_mínimo</f>
        <v>0</v>
      </c>
      <c r="F4" s="13">
        <f t="shared" si="1"/>
        <v>0</v>
      </c>
      <c r="G4" s="13">
        <f t="shared" si="1"/>
        <v>0</v>
      </c>
      <c r="H4" s="13">
        <f t="shared" si="1"/>
        <v>0</v>
      </c>
      <c r="I4" s="13">
        <f t="shared" si="1"/>
        <v>0</v>
      </c>
      <c r="J4" s="13">
        <f t="shared" si="1"/>
        <v>0</v>
      </c>
      <c r="K4" s="13">
        <f t="shared" si="1"/>
        <v>0</v>
      </c>
      <c r="L4" s="13">
        <f t="shared" si="1"/>
        <v>0</v>
      </c>
      <c r="M4" s="13">
        <f t="shared" si="1"/>
        <v>0</v>
      </c>
      <c r="N4" s="13">
        <f t="shared" si="1"/>
        <v>0</v>
      </c>
      <c r="O4" s="13">
        <f t="shared" si="1"/>
        <v>0</v>
      </c>
    </row>
    <row r="5" spans="2:16" s="1" customFormat="1" ht="12.75" x14ac:dyDescent="0.2">
      <c r="B5" s="12"/>
      <c r="H5" s="4"/>
    </row>
    <row r="6" spans="2:16" x14ac:dyDescent="0.2">
      <c r="B6" s="5"/>
      <c r="C6" s="30" t="s">
        <v>53</v>
      </c>
      <c r="D6" s="58" t="s">
        <v>58</v>
      </c>
      <c r="E6" s="58" t="s">
        <v>59</v>
      </c>
      <c r="F6" s="58" t="s">
        <v>60</v>
      </c>
      <c r="G6" s="58" t="s">
        <v>57</v>
      </c>
      <c r="H6" s="58" t="s">
        <v>61</v>
      </c>
      <c r="I6" s="58" t="s">
        <v>62</v>
      </c>
      <c r="J6" s="58" t="s">
        <v>63</v>
      </c>
      <c r="K6" s="58" t="s">
        <v>64</v>
      </c>
      <c r="L6" s="58" t="s">
        <v>65</v>
      </c>
      <c r="M6" s="58" t="s">
        <v>66</v>
      </c>
      <c r="N6" s="58" t="s">
        <v>67</v>
      </c>
      <c r="O6" s="58" t="s">
        <v>68</v>
      </c>
      <c r="P6" s="50" t="s">
        <v>55</v>
      </c>
    </row>
    <row r="7" spans="2:16" ht="11.25" customHeight="1" x14ac:dyDescent="0.2">
      <c r="B7" s="7" t="s">
        <v>4</v>
      </c>
      <c r="C7" s="21"/>
      <c r="D7" s="14">
        <f t="shared" ref="D7:O7" si="2">C53</f>
        <v>0</v>
      </c>
      <c r="E7" s="14">
        <f t="shared" si="2"/>
        <v>0</v>
      </c>
      <c r="F7" s="14">
        <f t="shared" si="2"/>
        <v>0</v>
      </c>
      <c r="G7" s="14">
        <f t="shared" si="2"/>
        <v>0</v>
      </c>
      <c r="H7" s="14">
        <f t="shared" si="2"/>
        <v>0</v>
      </c>
      <c r="I7" s="14">
        <f t="shared" si="2"/>
        <v>0</v>
      </c>
      <c r="J7" s="14">
        <f t="shared" si="2"/>
        <v>0</v>
      </c>
      <c r="K7" s="14">
        <f t="shared" si="2"/>
        <v>0</v>
      </c>
      <c r="L7" s="14">
        <f t="shared" si="2"/>
        <v>0</v>
      </c>
      <c r="M7" s="14">
        <f t="shared" si="2"/>
        <v>0</v>
      </c>
      <c r="N7" s="14">
        <f t="shared" si="2"/>
        <v>0</v>
      </c>
      <c r="O7" s="14">
        <f t="shared" si="2"/>
        <v>0</v>
      </c>
      <c r="P7" s="20"/>
    </row>
    <row r="8" spans="2:16" x14ac:dyDescent="0.2">
      <c r="B8" s="10"/>
    </row>
    <row r="9" spans="2:16" x14ac:dyDescent="0.2">
      <c r="B9" s="17" t="s">
        <v>5</v>
      </c>
      <c r="C9" s="19" t="s">
        <v>54</v>
      </c>
      <c r="D9" s="59" t="s">
        <v>58</v>
      </c>
      <c r="E9" s="59" t="s">
        <v>59</v>
      </c>
      <c r="F9" s="59" t="s">
        <v>60</v>
      </c>
      <c r="G9" s="59" t="s">
        <v>57</v>
      </c>
      <c r="H9" s="59" t="s">
        <v>61</v>
      </c>
      <c r="I9" s="59" t="s">
        <v>62</v>
      </c>
      <c r="J9" s="59" t="s">
        <v>63</v>
      </c>
      <c r="K9" s="59" t="s">
        <v>64</v>
      </c>
      <c r="L9" s="59" t="s">
        <v>65</v>
      </c>
      <c r="M9" s="59" t="s">
        <v>66</v>
      </c>
      <c r="N9" s="59" t="s">
        <v>67</v>
      </c>
      <c r="O9" s="59" t="s">
        <v>68</v>
      </c>
      <c r="P9" s="48" t="s">
        <v>55</v>
      </c>
    </row>
    <row r="10" spans="2:16" x14ac:dyDescent="0.2">
      <c r="B10" s="23" t="s">
        <v>6</v>
      </c>
      <c r="C10" s="8"/>
      <c r="D10" s="3"/>
      <c r="E10" s="3"/>
      <c r="F10" s="3"/>
      <c r="G10" s="3"/>
      <c r="H10" s="3"/>
      <c r="I10" s="3"/>
      <c r="J10" s="3"/>
      <c r="K10" s="3"/>
      <c r="L10" s="3"/>
      <c r="M10" s="3"/>
      <c r="N10" s="3"/>
      <c r="O10" s="3"/>
      <c r="P10" s="18">
        <f t="shared" ref="P10:P15" si="3">SUM(D10:O10)</f>
        <v>0</v>
      </c>
    </row>
    <row r="11" spans="2:16" x14ac:dyDescent="0.2">
      <c r="B11" s="23" t="s">
        <v>7</v>
      </c>
      <c r="C11" s="8"/>
      <c r="D11" s="3"/>
      <c r="E11" s="3"/>
      <c r="F11" s="3"/>
      <c r="G11" s="3"/>
      <c r="H11" s="3"/>
      <c r="I11" s="3"/>
      <c r="J11" s="3"/>
      <c r="K11" s="3"/>
      <c r="L11" s="3"/>
      <c r="M11" s="3"/>
      <c r="N11" s="3"/>
      <c r="O11" s="3"/>
      <c r="P11" s="18">
        <f t="shared" si="3"/>
        <v>0</v>
      </c>
    </row>
    <row r="12" spans="2:16" x14ac:dyDescent="0.2">
      <c r="B12" s="23" t="s">
        <v>8</v>
      </c>
      <c r="C12" s="8"/>
      <c r="D12" s="9"/>
      <c r="E12" s="9"/>
      <c r="F12" s="9"/>
      <c r="G12" s="9"/>
      <c r="H12" s="9"/>
      <c r="I12" s="9"/>
      <c r="J12" s="9"/>
      <c r="K12" s="9"/>
      <c r="L12" s="9"/>
      <c r="M12" s="9"/>
      <c r="N12" s="9"/>
      <c r="O12" s="9"/>
      <c r="P12" s="18">
        <f t="shared" si="3"/>
        <v>0</v>
      </c>
    </row>
    <row r="13" spans="2:16" x14ac:dyDescent="0.2">
      <c r="B13" s="23" t="s">
        <v>9</v>
      </c>
      <c r="C13" s="8"/>
      <c r="D13" s="9"/>
      <c r="E13" s="9"/>
      <c r="F13" s="9"/>
      <c r="G13" s="9"/>
      <c r="H13" s="9"/>
      <c r="I13" s="9"/>
      <c r="J13" s="9"/>
      <c r="K13" s="9"/>
      <c r="L13" s="9"/>
      <c r="M13" s="9"/>
      <c r="N13" s="9"/>
      <c r="O13" s="9"/>
      <c r="P13" s="18">
        <f t="shared" si="3"/>
        <v>0</v>
      </c>
    </row>
    <row r="14" spans="2:16" x14ac:dyDescent="0.2">
      <c r="B14" s="23" t="s">
        <v>10</v>
      </c>
      <c r="C14" s="8"/>
      <c r="D14" s="9"/>
      <c r="E14" s="9"/>
      <c r="F14" s="9"/>
      <c r="G14" s="9"/>
      <c r="H14" s="9"/>
      <c r="I14" s="9"/>
      <c r="J14" s="9"/>
      <c r="K14" s="9"/>
      <c r="L14" s="9"/>
      <c r="M14" s="9"/>
      <c r="N14" s="9"/>
      <c r="O14" s="9"/>
      <c r="P14" s="18">
        <f t="shared" si="3"/>
        <v>0</v>
      </c>
    </row>
    <row r="15" spans="2:16" x14ac:dyDescent="0.2">
      <c r="B15" s="23" t="s">
        <v>11</v>
      </c>
      <c r="C15" s="8"/>
      <c r="D15" s="9"/>
      <c r="E15" s="9"/>
      <c r="F15" s="9"/>
      <c r="G15" s="9"/>
      <c r="H15" s="9"/>
      <c r="I15" s="9"/>
      <c r="J15" s="9"/>
      <c r="K15" s="9"/>
      <c r="L15" s="9"/>
      <c r="M15" s="9"/>
      <c r="N15" s="9"/>
      <c r="O15" s="9"/>
      <c r="P15" s="18">
        <f t="shared" si="3"/>
        <v>0</v>
      </c>
    </row>
    <row r="16" spans="2:16" x14ac:dyDescent="0.2">
      <c r="B16" s="42" t="s">
        <v>12</v>
      </c>
      <c r="C16" s="43"/>
      <c r="D16" s="35">
        <f t="shared" ref="D16:O16" si="4">SUM(D10,D12:D15,(D11*-1))</f>
        <v>0</v>
      </c>
      <c r="E16" s="35">
        <f t="shared" si="4"/>
        <v>0</v>
      </c>
      <c r="F16" s="53">
        <f t="shared" si="4"/>
        <v>0</v>
      </c>
      <c r="G16" s="53">
        <f t="shared" si="4"/>
        <v>0</v>
      </c>
      <c r="H16" s="53">
        <f t="shared" si="4"/>
        <v>0</v>
      </c>
      <c r="I16" s="53">
        <f t="shared" si="4"/>
        <v>0</v>
      </c>
      <c r="J16" s="53">
        <f t="shared" si="4"/>
        <v>0</v>
      </c>
      <c r="K16" s="53">
        <f t="shared" si="4"/>
        <v>0</v>
      </c>
      <c r="L16" s="53">
        <f t="shared" si="4"/>
        <v>0</v>
      </c>
      <c r="M16" s="53">
        <f t="shared" si="4"/>
        <v>0</v>
      </c>
      <c r="N16" s="53">
        <f t="shared" si="4"/>
        <v>0</v>
      </c>
      <c r="O16" s="53">
        <f t="shared" si="4"/>
        <v>0</v>
      </c>
      <c r="P16" s="34">
        <f>SUBTOTAL(109,RecibosDeCobro[Total])</f>
        <v>0</v>
      </c>
    </row>
    <row r="17" spans="2:16" x14ac:dyDescent="0.2">
      <c r="B17" s="7" t="s">
        <v>13</v>
      </c>
      <c r="C17" s="15">
        <f>(C7+RecibosDeCobro[[#Totals],[ ]])</f>
        <v>0</v>
      </c>
      <c r="D17" s="15">
        <f>(D7+RecibosDeCobro[[#Totals],[ene-18]])</f>
        <v>0</v>
      </c>
      <c r="E17" s="15">
        <f>(E7+RecibosDeCobro[[#Totals],[feb-18]])</f>
        <v>0</v>
      </c>
      <c r="F17" s="15">
        <f>(F7+RecibosDeCobro[[#Totals],[mar-18]])</f>
        <v>0</v>
      </c>
      <c r="G17" s="15">
        <f>(G7+RecibosDeCobro[[#Totals],[abr-18]])</f>
        <v>0</v>
      </c>
      <c r="H17" s="15">
        <f>(H7+RecibosDeCobro[[#Totals],[may-18]])</f>
        <v>0</v>
      </c>
      <c r="I17" s="15">
        <f>(I7+RecibosDeCobro[[#Totals],[jun-18]])</f>
        <v>0</v>
      </c>
      <c r="J17" s="15">
        <f>(J7+RecibosDeCobro[[#Totals],[jul-18]])</f>
        <v>0</v>
      </c>
      <c r="K17" s="15">
        <f>(K7+RecibosDeCobro[[#Totals],[ago-18]])</f>
        <v>0</v>
      </c>
      <c r="L17" s="15">
        <f>(L7+RecibosDeCobro[[#Totals],[sep-18]])</f>
        <v>0</v>
      </c>
      <c r="M17" s="15">
        <f>(M7+RecibosDeCobro[[#Totals],[oct-18]])</f>
        <v>0</v>
      </c>
      <c r="N17" s="15">
        <f>(N7+RecibosDeCobro[[#Totals],[nov-18]])</f>
        <v>0</v>
      </c>
      <c r="O17" s="15">
        <f>(O7+RecibosDeCobro[[#Totals],[dic-18]])</f>
        <v>0</v>
      </c>
      <c r="P17" s="8"/>
    </row>
    <row r="18" spans="2:16" x14ac:dyDescent="0.2">
      <c r="B18" s="51"/>
      <c r="C18" s="11"/>
      <c r="D18" s="11"/>
      <c r="E18" s="11"/>
      <c r="F18" s="11"/>
      <c r="G18" s="11"/>
      <c r="H18" s="11"/>
      <c r="I18" s="11"/>
      <c r="J18" s="11"/>
      <c r="K18" s="11"/>
      <c r="L18" s="11"/>
      <c r="M18" s="11"/>
      <c r="N18" s="11"/>
      <c r="O18" s="11"/>
      <c r="P18" s="52"/>
    </row>
    <row r="19" spans="2:16" x14ac:dyDescent="0.2">
      <c r="B19" s="17" t="s">
        <v>14</v>
      </c>
      <c r="C19" s="19" t="s">
        <v>54</v>
      </c>
      <c r="D19" s="59" t="s">
        <v>58</v>
      </c>
      <c r="E19" s="59" t="s">
        <v>59</v>
      </c>
      <c r="F19" s="59" t="s">
        <v>60</v>
      </c>
      <c r="G19" s="59" t="s">
        <v>57</v>
      </c>
      <c r="H19" s="59" t="s">
        <v>61</v>
      </c>
      <c r="I19" s="59" t="s">
        <v>62</v>
      </c>
      <c r="J19" s="59" t="s">
        <v>63</v>
      </c>
      <c r="K19" s="59" t="s">
        <v>64</v>
      </c>
      <c r="L19" s="59" t="s">
        <v>65</v>
      </c>
      <c r="M19" s="59" t="s">
        <v>66</v>
      </c>
      <c r="N19" s="59" t="s">
        <v>67</v>
      </c>
      <c r="O19" s="59" t="s">
        <v>68</v>
      </c>
      <c r="P19" s="48" t="s">
        <v>55</v>
      </c>
    </row>
    <row r="20" spans="2:16" x14ac:dyDescent="0.2">
      <c r="B20" s="22" t="s">
        <v>15</v>
      </c>
      <c r="C20" s="8"/>
      <c r="D20" s="3"/>
      <c r="E20" s="3"/>
      <c r="F20" s="3"/>
      <c r="G20" s="3"/>
      <c r="H20" s="3"/>
      <c r="I20" s="3"/>
      <c r="J20" s="3"/>
      <c r="K20" s="3"/>
      <c r="L20" s="3"/>
      <c r="M20" s="3"/>
      <c r="N20" s="3"/>
      <c r="O20" s="3"/>
      <c r="P20" s="18">
        <f t="shared" ref="P20:P44" si="5">SUM(D20:O20)</f>
        <v>0</v>
      </c>
    </row>
    <row r="21" spans="2:16" x14ac:dyDescent="0.2">
      <c r="B21" s="22" t="s">
        <v>16</v>
      </c>
      <c r="C21" s="8"/>
      <c r="D21" s="3"/>
      <c r="E21" s="3"/>
      <c r="F21" s="3"/>
      <c r="G21" s="3"/>
      <c r="H21" s="3"/>
      <c r="I21" s="3"/>
      <c r="J21" s="3"/>
      <c r="K21" s="3"/>
      <c r="L21" s="3"/>
      <c r="M21" s="3"/>
      <c r="N21" s="3"/>
      <c r="O21" s="3"/>
      <c r="P21" s="18">
        <f t="shared" si="5"/>
        <v>0</v>
      </c>
    </row>
    <row r="22" spans="2:16" x14ac:dyDescent="0.2">
      <c r="B22" s="22" t="s">
        <v>17</v>
      </c>
      <c r="C22" s="8"/>
      <c r="D22" s="3"/>
      <c r="E22" s="3"/>
      <c r="F22" s="3"/>
      <c r="G22" s="3"/>
      <c r="H22" s="3"/>
      <c r="I22" s="3"/>
      <c r="J22" s="3"/>
      <c r="K22" s="3"/>
      <c r="L22" s="3"/>
      <c r="M22" s="3"/>
      <c r="N22" s="3"/>
      <c r="O22" s="3"/>
      <c r="P22" s="18">
        <f t="shared" si="5"/>
        <v>0</v>
      </c>
    </row>
    <row r="23" spans="2:16" ht="11.25" customHeight="1" x14ac:dyDescent="0.2">
      <c r="B23" s="22" t="s">
        <v>18</v>
      </c>
      <c r="C23" s="8"/>
      <c r="D23" s="3"/>
      <c r="E23" s="3"/>
      <c r="F23" s="3"/>
      <c r="G23" s="3"/>
      <c r="H23" s="3"/>
      <c r="I23" s="3"/>
      <c r="J23" s="3"/>
      <c r="K23" s="3"/>
      <c r="L23" s="3"/>
      <c r="M23" s="3"/>
      <c r="N23" s="3"/>
      <c r="O23" s="3"/>
      <c r="P23" s="18">
        <f t="shared" si="5"/>
        <v>0</v>
      </c>
    </row>
    <row r="24" spans="2:16" ht="11.25" customHeight="1" x14ac:dyDescent="0.2">
      <c r="B24" s="22" t="s">
        <v>19</v>
      </c>
      <c r="C24" s="8"/>
      <c r="D24" s="3"/>
      <c r="E24" s="3"/>
      <c r="F24" s="3"/>
      <c r="G24" s="3"/>
      <c r="H24" s="3"/>
      <c r="I24" s="3"/>
      <c r="J24" s="3"/>
      <c r="K24" s="3"/>
      <c r="L24" s="3"/>
      <c r="M24" s="3"/>
      <c r="N24" s="3"/>
      <c r="O24" s="3"/>
      <c r="P24" s="18">
        <f t="shared" si="5"/>
        <v>0</v>
      </c>
    </row>
    <row r="25" spans="2:16" x14ac:dyDescent="0.2">
      <c r="B25" s="22" t="s">
        <v>20</v>
      </c>
      <c r="C25" s="8"/>
      <c r="D25" s="3"/>
      <c r="E25" s="3"/>
      <c r="F25" s="3"/>
      <c r="G25" s="3"/>
      <c r="H25" s="3"/>
      <c r="I25" s="3"/>
      <c r="J25" s="3"/>
      <c r="K25" s="3"/>
      <c r="L25" s="3"/>
      <c r="M25" s="3"/>
      <c r="N25" s="3"/>
      <c r="O25" s="3"/>
      <c r="P25" s="18">
        <f t="shared" si="5"/>
        <v>0</v>
      </c>
    </row>
    <row r="26" spans="2:16" x14ac:dyDescent="0.2">
      <c r="B26" s="22" t="s">
        <v>21</v>
      </c>
      <c r="C26" s="8"/>
      <c r="D26" s="3"/>
      <c r="E26" s="3"/>
      <c r="F26" s="3"/>
      <c r="G26" s="3"/>
      <c r="H26" s="3"/>
      <c r="I26" s="3"/>
      <c r="J26" s="3"/>
      <c r="K26" s="3"/>
      <c r="L26" s="3"/>
      <c r="M26" s="3"/>
      <c r="N26" s="3"/>
      <c r="O26" s="3"/>
      <c r="P26" s="18">
        <f t="shared" si="5"/>
        <v>0</v>
      </c>
    </row>
    <row r="27" spans="2:16" x14ac:dyDescent="0.2">
      <c r="B27" s="22" t="s">
        <v>22</v>
      </c>
      <c r="C27" s="8"/>
      <c r="D27" s="9"/>
      <c r="E27" s="9"/>
      <c r="F27" s="9"/>
      <c r="G27" s="9"/>
      <c r="H27" s="9"/>
      <c r="I27" s="9"/>
      <c r="J27" s="9"/>
      <c r="K27" s="9"/>
      <c r="L27" s="9"/>
      <c r="M27" s="9"/>
      <c r="N27" s="9"/>
      <c r="O27" s="9"/>
      <c r="P27" s="18">
        <f t="shared" si="5"/>
        <v>0</v>
      </c>
    </row>
    <row r="28" spans="2:16" x14ac:dyDescent="0.2">
      <c r="B28" s="22" t="s">
        <v>23</v>
      </c>
      <c r="C28" s="8"/>
      <c r="D28" s="9"/>
      <c r="E28" s="9"/>
      <c r="F28" s="9"/>
      <c r="G28" s="9"/>
      <c r="H28" s="9"/>
      <c r="I28" s="9"/>
      <c r="J28" s="9"/>
      <c r="K28" s="9"/>
      <c r="L28" s="9"/>
      <c r="M28" s="9"/>
      <c r="N28" s="9"/>
      <c r="O28" s="9"/>
      <c r="P28" s="18">
        <f t="shared" si="5"/>
        <v>0</v>
      </c>
    </row>
    <row r="29" spans="2:16" x14ac:dyDescent="0.2">
      <c r="B29" s="22" t="s">
        <v>24</v>
      </c>
      <c r="C29" s="8"/>
      <c r="D29" s="9"/>
      <c r="E29" s="9"/>
      <c r="F29" s="9"/>
      <c r="G29" s="9"/>
      <c r="H29" s="9"/>
      <c r="I29" s="9"/>
      <c r="J29" s="9"/>
      <c r="K29" s="9"/>
      <c r="L29" s="9"/>
      <c r="M29" s="9"/>
      <c r="N29" s="9"/>
      <c r="O29" s="9"/>
      <c r="P29" s="18">
        <f t="shared" si="5"/>
        <v>0</v>
      </c>
    </row>
    <row r="30" spans="2:16" x14ac:dyDescent="0.2">
      <c r="B30" s="22" t="s">
        <v>25</v>
      </c>
      <c r="C30" s="8"/>
      <c r="D30" s="9"/>
      <c r="E30" s="9"/>
      <c r="F30" s="9"/>
      <c r="G30" s="9"/>
      <c r="H30" s="9"/>
      <c r="I30" s="9"/>
      <c r="J30" s="9"/>
      <c r="K30" s="9"/>
      <c r="L30" s="9"/>
      <c r="M30" s="9"/>
      <c r="N30" s="9"/>
      <c r="O30" s="9"/>
      <c r="P30" s="18">
        <f t="shared" si="5"/>
        <v>0</v>
      </c>
    </row>
    <row r="31" spans="2:16" ht="11.25" customHeight="1" x14ac:dyDescent="0.2">
      <c r="B31" s="22" t="s">
        <v>26</v>
      </c>
      <c r="C31" s="8"/>
      <c r="D31" s="9"/>
      <c r="E31" s="9"/>
      <c r="F31" s="9"/>
      <c r="G31" s="9"/>
      <c r="H31" s="9"/>
      <c r="I31" s="9"/>
      <c r="J31" s="9"/>
      <c r="K31" s="9"/>
      <c r="L31" s="9"/>
      <c r="M31" s="9"/>
      <c r="N31" s="9"/>
      <c r="O31" s="9"/>
      <c r="P31" s="18">
        <f t="shared" si="5"/>
        <v>0</v>
      </c>
    </row>
    <row r="32" spans="2:16" x14ac:dyDescent="0.2">
      <c r="B32" s="22" t="s">
        <v>27</v>
      </c>
      <c r="C32" s="8"/>
      <c r="D32" s="9"/>
      <c r="E32" s="9"/>
      <c r="F32" s="9"/>
      <c r="G32" s="9"/>
      <c r="H32" s="9"/>
      <c r="I32" s="9"/>
      <c r="J32" s="9"/>
      <c r="K32" s="9"/>
      <c r="L32" s="9"/>
      <c r="M32" s="9"/>
      <c r="N32" s="9"/>
      <c r="O32" s="9"/>
      <c r="P32" s="18">
        <f t="shared" si="5"/>
        <v>0</v>
      </c>
    </row>
    <row r="33" spans="2:16" ht="11.25" customHeight="1" x14ac:dyDescent="0.2">
      <c r="B33" s="22" t="s">
        <v>28</v>
      </c>
      <c r="C33" s="8"/>
      <c r="D33" s="9"/>
      <c r="E33" s="9"/>
      <c r="F33" s="9"/>
      <c r="G33" s="9"/>
      <c r="H33" s="9"/>
      <c r="I33" s="9"/>
      <c r="J33" s="9"/>
      <c r="K33" s="9"/>
      <c r="L33" s="9"/>
      <c r="M33" s="9"/>
      <c r="N33" s="9"/>
      <c r="O33" s="9"/>
      <c r="P33" s="18">
        <f t="shared" si="5"/>
        <v>0</v>
      </c>
    </row>
    <row r="34" spans="2:16" ht="11.25" customHeight="1" x14ac:dyDescent="0.2">
      <c r="B34" s="22" t="s">
        <v>29</v>
      </c>
      <c r="C34" s="8"/>
      <c r="D34" s="9"/>
      <c r="E34" s="9"/>
      <c r="F34" s="9"/>
      <c r="G34" s="9"/>
      <c r="H34" s="9"/>
      <c r="I34" s="9"/>
      <c r="J34" s="9"/>
      <c r="K34" s="9"/>
      <c r="L34" s="9"/>
      <c r="M34" s="9"/>
      <c r="N34" s="9"/>
      <c r="O34" s="9"/>
      <c r="P34" s="18">
        <f t="shared" si="5"/>
        <v>0</v>
      </c>
    </row>
    <row r="35" spans="2:16" x14ac:dyDescent="0.2">
      <c r="B35" s="22" t="s">
        <v>30</v>
      </c>
      <c r="C35" s="8"/>
      <c r="D35" s="9"/>
      <c r="E35" s="9"/>
      <c r="F35" s="9"/>
      <c r="G35" s="9"/>
      <c r="H35" s="9"/>
      <c r="I35" s="9"/>
      <c r="J35" s="9"/>
      <c r="K35" s="9"/>
      <c r="L35" s="9"/>
      <c r="M35" s="9"/>
      <c r="N35" s="9"/>
      <c r="O35" s="9"/>
      <c r="P35" s="18">
        <f t="shared" si="5"/>
        <v>0</v>
      </c>
    </row>
    <row r="36" spans="2:16" x14ac:dyDescent="0.2">
      <c r="B36" s="22" t="s">
        <v>31</v>
      </c>
      <c r="C36" s="8"/>
      <c r="D36" s="9"/>
      <c r="E36" s="9"/>
      <c r="F36" s="9"/>
      <c r="G36" s="9"/>
      <c r="H36" s="9"/>
      <c r="I36" s="9"/>
      <c r="J36" s="9"/>
      <c r="K36" s="9"/>
      <c r="L36" s="9"/>
      <c r="M36" s="9"/>
      <c r="N36" s="9"/>
      <c r="O36" s="9"/>
      <c r="P36" s="18">
        <f t="shared" si="5"/>
        <v>0</v>
      </c>
    </row>
    <row r="37" spans="2:16" x14ac:dyDescent="0.2">
      <c r="B37" s="22" t="s">
        <v>32</v>
      </c>
      <c r="C37" s="8"/>
      <c r="D37" s="9"/>
      <c r="E37" s="9"/>
      <c r="F37" s="9"/>
      <c r="G37" s="9"/>
      <c r="H37" s="9"/>
      <c r="I37" s="9"/>
      <c r="J37" s="9"/>
      <c r="K37" s="9"/>
      <c r="L37" s="9"/>
      <c r="M37" s="9"/>
      <c r="N37" s="9"/>
      <c r="O37" s="9"/>
      <c r="P37" s="18">
        <f t="shared" si="5"/>
        <v>0</v>
      </c>
    </row>
    <row r="38" spans="2:16" x14ac:dyDescent="0.2">
      <c r="B38" s="22" t="s">
        <v>33</v>
      </c>
      <c r="C38" s="8"/>
      <c r="D38" s="9"/>
      <c r="E38" s="9"/>
      <c r="F38" s="9"/>
      <c r="G38" s="9"/>
      <c r="H38" s="9"/>
      <c r="I38" s="9"/>
      <c r="J38" s="9"/>
      <c r="K38" s="9"/>
      <c r="L38" s="9"/>
      <c r="M38" s="9"/>
      <c r="N38" s="9"/>
      <c r="O38" s="9"/>
      <c r="P38" s="18">
        <f t="shared" si="5"/>
        <v>0</v>
      </c>
    </row>
    <row r="39" spans="2:16" x14ac:dyDescent="0.2">
      <c r="B39" s="22" t="s">
        <v>34</v>
      </c>
      <c r="C39" s="8"/>
      <c r="D39" s="9"/>
      <c r="E39" s="9"/>
      <c r="F39" s="9"/>
      <c r="G39" s="9"/>
      <c r="H39" s="9"/>
      <c r="I39" s="9"/>
      <c r="J39" s="9"/>
      <c r="K39" s="9"/>
      <c r="L39" s="9"/>
      <c r="M39" s="9"/>
      <c r="N39" s="9"/>
      <c r="O39" s="9"/>
      <c r="P39" s="18">
        <f t="shared" si="5"/>
        <v>0</v>
      </c>
    </row>
    <row r="40" spans="2:16" ht="11.25" customHeight="1" x14ac:dyDescent="0.2">
      <c r="B40" s="23" t="s">
        <v>35</v>
      </c>
      <c r="C40" s="8"/>
      <c r="D40" s="9"/>
      <c r="E40" s="9"/>
      <c r="F40" s="9"/>
      <c r="G40" s="9"/>
      <c r="H40" s="9"/>
      <c r="I40" s="9"/>
      <c r="J40" s="9"/>
      <c r="K40" s="9"/>
      <c r="L40" s="9"/>
      <c r="M40" s="9"/>
      <c r="N40" s="9"/>
      <c r="O40" s="9"/>
      <c r="P40" s="18">
        <f t="shared" si="5"/>
        <v>0</v>
      </c>
    </row>
    <row r="41" spans="2:16" x14ac:dyDescent="0.2">
      <c r="B41" s="23" t="s">
        <v>36</v>
      </c>
      <c r="C41" s="8"/>
      <c r="D41" s="9"/>
      <c r="E41" s="9"/>
      <c r="F41" s="9"/>
      <c r="G41" s="9"/>
      <c r="H41" s="9"/>
      <c r="I41" s="9"/>
      <c r="J41" s="9"/>
      <c r="K41" s="9"/>
      <c r="L41" s="9"/>
      <c r="M41" s="9"/>
      <c r="N41" s="9"/>
      <c r="O41" s="9"/>
      <c r="P41" s="18">
        <f t="shared" si="5"/>
        <v>0</v>
      </c>
    </row>
    <row r="42" spans="2:16" x14ac:dyDescent="0.2">
      <c r="B42" s="23" t="s">
        <v>36</v>
      </c>
      <c r="C42" s="8"/>
      <c r="D42" s="9"/>
      <c r="E42" s="9"/>
      <c r="F42" s="9"/>
      <c r="G42" s="9"/>
      <c r="H42" s="9"/>
      <c r="I42" s="9"/>
      <c r="J42" s="9"/>
      <c r="K42" s="9"/>
      <c r="L42" s="9"/>
      <c r="M42" s="9"/>
      <c r="N42" s="9"/>
      <c r="O42" s="9"/>
      <c r="P42" s="18">
        <f t="shared" si="5"/>
        <v>0</v>
      </c>
    </row>
    <row r="43" spans="2:16" x14ac:dyDescent="0.2">
      <c r="B43" s="23" t="s">
        <v>36</v>
      </c>
      <c r="C43" s="8"/>
      <c r="D43" s="9"/>
      <c r="E43" s="9"/>
      <c r="F43" s="9"/>
      <c r="G43" s="9"/>
      <c r="H43" s="9"/>
      <c r="I43" s="9"/>
      <c r="J43" s="9"/>
      <c r="K43" s="9"/>
      <c r="L43" s="9"/>
      <c r="M43" s="9"/>
      <c r="N43" s="9"/>
      <c r="O43" s="9"/>
      <c r="P43" s="18">
        <f t="shared" si="5"/>
        <v>0</v>
      </c>
    </row>
    <row r="44" spans="2:16" x14ac:dyDescent="0.2">
      <c r="B44" s="23" t="s">
        <v>37</v>
      </c>
      <c r="C44" s="8"/>
      <c r="D44" s="9"/>
      <c r="E44" s="9"/>
      <c r="F44" s="9"/>
      <c r="G44" s="9"/>
      <c r="H44" s="9"/>
      <c r="I44" s="9"/>
      <c r="J44" s="9"/>
      <c r="K44" s="9"/>
      <c r="L44" s="9"/>
      <c r="M44" s="9"/>
      <c r="N44" s="9"/>
      <c r="O44" s="9"/>
      <c r="P44" s="18">
        <f t="shared" si="5"/>
        <v>0</v>
      </c>
    </row>
    <row r="45" spans="2:16" x14ac:dyDescent="0.2">
      <c r="B45" s="42" t="s">
        <v>38</v>
      </c>
      <c r="C45" s="33"/>
      <c r="D45" s="35">
        <f>SUBTOTAL(109,Gastos[ene-18])</f>
        <v>0</v>
      </c>
      <c r="E45" s="35">
        <f>SUBTOTAL(109,Gastos[feb-18])</f>
        <v>0</v>
      </c>
      <c r="F45" s="35">
        <f>SUBTOTAL(109,Gastos[mar-18])</f>
        <v>0</v>
      </c>
      <c r="G45" s="35">
        <f>SUBTOTAL(109,Gastos[abr-18])</f>
        <v>0</v>
      </c>
      <c r="H45" s="35">
        <f>SUBTOTAL(109,Gastos[may-18])</f>
        <v>0</v>
      </c>
      <c r="I45" s="35">
        <f>SUBTOTAL(109,Gastos[jun-18])</f>
        <v>0</v>
      </c>
      <c r="J45" s="35">
        <f>SUBTOTAL(109,Gastos[jul-18])</f>
        <v>0</v>
      </c>
      <c r="K45" s="35">
        <f>SUBTOTAL(109,Gastos[ago-18])</f>
        <v>0</v>
      </c>
      <c r="L45" s="35">
        <f>SUBTOTAL(109,Gastos[sep-18])</f>
        <v>0</v>
      </c>
      <c r="M45" s="35">
        <f>SUBTOTAL(109,Gastos[oct-18])</f>
        <v>0</v>
      </c>
      <c r="N45" s="35">
        <f>SUBTOTAL(109,Gastos[nov-18])</f>
        <v>0</v>
      </c>
      <c r="O45" s="35">
        <f>SUBTOTAL(109,Gastos[dic-18])</f>
        <v>0</v>
      </c>
      <c r="P45" s="34">
        <f>SUBTOTAL(109,Gastos[Total])</f>
        <v>0</v>
      </c>
    </row>
    <row r="46" spans="2:16" ht="11.25" customHeight="1" x14ac:dyDescent="0.2">
      <c r="B46" s="45" t="s">
        <v>14</v>
      </c>
      <c r="C46" s="40" t="s">
        <v>54</v>
      </c>
      <c r="D46" s="60" t="s">
        <v>58</v>
      </c>
      <c r="E46" s="60" t="s">
        <v>59</v>
      </c>
      <c r="F46" s="60" t="s">
        <v>60</v>
      </c>
      <c r="G46" s="60" t="s">
        <v>57</v>
      </c>
      <c r="H46" s="60" t="s">
        <v>61</v>
      </c>
      <c r="I46" s="60" t="s">
        <v>62</v>
      </c>
      <c r="J46" s="60" t="s">
        <v>63</v>
      </c>
      <c r="K46" s="60" t="s">
        <v>64</v>
      </c>
      <c r="L46" s="60" t="s">
        <v>65</v>
      </c>
      <c r="M46" s="60" t="s">
        <v>66</v>
      </c>
      <c r="N46" s="60" t="s">
        <v>67</v>
      </c>
      <c r="O46" s="60" t="s">
        <v>68</v>
      </c>
      <c r="P46" s="49" t="s">
        <v>55</v>
      </c>
    </row>
    <row r="47" spans="2:16" x14ac:dyDescent="0.2">
      <c r="B47" s="39" t="s">
        <v>39</v>
      </c>
      <c r="C47" s="36"/>
      <c r="D47" s="37"/>
      <c r="E47" s="37"/>
      <c r="F47" s="37"/>
      <c r="G47" s="37"/>
      <c r="H47" s="37"/>
      <c r="I47" s="37"/>
      <c r="J47" s="37"/>
      <c r="K47" s="37"/>
      <c r="L47" s="37"/>
      <c r="M47" s="37"/>
      <c r="N47" s="37"/>
      <c r="O47" s="37"/>
      <c r="P47" s="38">
        <f t="shared" ref="P47:P52" si="6">SUM(D47:O47)</f>
        <v>0</v>
      </c>
    </row>
    <row r="48" spans="2:16" x14ac:dyDescent="0.2">
      <c r="B48" s="39" t="s">
        <v>40</v>
      </c>
      <c r="C48" s="36"/>
      <c r="D48" s="37"/>
      <c r="E48" s="37"/>
      <c r="F48" s="37"/>
      <c r="G48" s="37"/>
      <c r="H48" s="37"/>
      <c r="I48" s="37"/>
      <c r="J48" s="37"/>
      <c r="K48" s="37"/>
      <c r="L48" s="37"/>
      <c r="M48" s="37"/>
      <c r="N48" s="37"/>
      <c r="O48" s="37"/>
      <c r="P48" s="38">
        <f t="shared" si="6"/>
        <v>0</v>
      </c>
    </row>
    <row r="49" spans="2:16" x14ac:dyDescent="0.2">
      <c r="B49" s="39" t="s">
        <v>41</v>
      </c>
      <c r="C49" s="36"/>
      <c r="D49" s="37"/>
      <c r="E49" s="37"/>
      <c r="F49" s="37"/>
      <c r="G49" s="37"/>
      <c r="H49" s="37"/>
      <c r="I49" s="37"/>
      <c r="J49" s="37"/>
      <c r="K49" s="37"/>
      <c r="L49" s="37"/>
      <c r="M49" s="37"/>
      <c r="N49" s="37"/>
      <c r="O49" s="37"/>
      <c r="P49" s="38">
        <f t="shared" si="6"/>
        <v>0</v>
      </c>
    </row>
    <row r="50" spans="2:16" x14ac:dyDescent="0.2">
      <c r="B50" s="39" t="s">
        <v>42</v>
      </c>
      <c r="C50" s="36"/>
      <c r="D50" s="37"/>
      <c r="E50" s="37"/>
      <c r="F50" s="37"/>
      <c r="G50" s="37"/>
      <c r="H50" s="37"/>
      <c r="I50" s="37"/>
      <c r="J50" s="37"/>
      <c r="K50" s="37"/>
      <c r="L50" s="37"/>
      <c r="M50" s="37"/>
      <c r="N50" s="37"/>
      <c r="O50" s="37"/>
      <c r="P50" s="38">
        <f t="shared" si="6"/>
        <v>0</v>
      </c>
    </row>
    <row r="51" spans="2:16" x14ac:dyDescent="0.2">
      <c r="B51" s="39" t="s">
        <v>43</v>
      </c>
      <c r="C51" s="36"/>
      <c r="D51" s="37"/>
      <c r="E51" s="37"/>
      <c r="F51" s="37"/>
      <c r="G51" s="37"/>
      <c r="H51" s="37"/>
      <c r="I51" s="37"/>
      <c r="J51" s="37"/>
      <c r="K51" s="37"/>
      <c r="L51" s="37"/>
      <c r="M51" s="37"/>
      <c r="N51" s="37"/>
      <c r="O51" s="37"/>
      <c r="P51" s="38">
        <f t="shared" si="6"/>
        <v>0</v>
      </c>
    </row>
    <row r="52" spans="2:16" ht="11.25" customHeight="1" x14ac:dyDescent="0.2">
      <c r="B52" s="54" t="s">
        <v>44</v>
      </c>
      <c r="C52" s="44"/>
      <c r="D52" s="55">
        <f>Gastos[[#Totals],[ene-18]]+SUBTOTAL(109,PagosEnEfectivo[ene-18])</f>
        <v>0</v>
      </c>
      <c r="E52" s="55">
        <f>Gastos[[#Totals],[feb-18]]+SUBTOTAL(109,PagosEnEfectivo[feb-18])</f>
        <v>0</v>
      </c>
      <c r="F52" s="55">
        <f>Gastos[[#Totals],[mar-18]]+SUBTOTAL(109,PagosEnEfectivo[mar-18])</f>
        <v>0</v>
      </c>
      <c r="G52" s="41">
        <f>Gastos[[#Totals],[abr-18]]+SUBTOTAL(109,PagosEnEfectivo[abr-18])</f>
        <v>0</v>
      </c>
      <c r="H52" s="41">
        <f>Gastos[[#Totals],[may-18]]+SUBTOTAL(109,PagosEnEfectivo[may-18])</f>
        <v>0</v>
      </c>
      <c r="I52" s="41">
        <f>Gastos[[#Totals],[jun-18]]+SUBTOTAL(109,PagosEnEfectivo[jun-18])</f>
        <v>0</v>
      </c>
      <c r="J52" s="41">
        <f>Gastos[[#Totals],[jul-18]]+SUBTOTAL(109,PagosEnEfectivo[jul-18])</f>
        <v>0</v>
      </c>
      <c r="K52" s="41">
        <f>Gastos[[#Totals],[ago-18]]+SUBTOTAL(109,PagosEnEfectivo[ago-18])</f>
        <v>0</v>
      </c>
      <c r="L52" s="41">
        <f>Gastos[[#Totals],[sep-18]]+SUBTOTAL(109,PagosEnEfectivo[sep-18])</f>
        <v>0</v>
      </c>
      <c r="M52" s="41">
        <f>Gastos[[#Totals],[oct-18]]+SUBTOTAL(109,PagosEnEfectivo[oct-18])</f>
        <v>0</v>
      </c>
      <c r="N52" s="41">
        <f>Gastos[[#Totals],[nov-18]]+SUBTOTAL(109,PagosEnEfectivo[nov-18])</f>
        <v>0</v>
      </c>
      <c r="O52" s="41">
        <f>Gastos[[#Totals],[dic-18]]+SUBTOTAL(109,PagosEnEfectivo[dic-18])</f>
        <v>0</v>
      </c>
      <c r="P52" s="55">
        <f t="shared" si="6"/>
        <v>0</v>
      </c>
    </row>
    <row r="53" spans="2:16" ht="11.25" customHeight="1" x14ac:dyDescent="0.2">
      <c r="B53" s="46" t="s">
        <v>45</v>
      </c>
      <c r="C53" s="18">
        <f>C17</f>
        <v>0</v>
      </c>
      <c r="D53" s="18">
        <f>D17-PagosEnEfectivo[[#Totals],[ene-18]]</f>
        <v>0</v>
      </c>
      <c r="E53" s="18">
        <f>E17-PagosEnEfectivo[[#Totals],[feb-18]]</f>
        <v>0</v>
      </c>
      <c r="F53" s="18">
        <f>F17-PagosEnEfectivo[[#Totals],[mar-18]]</f>
        <v>0</v>
      </c>
      <c r="G53" s="18">
        <f>G17-PagosEnEfectivo[[#Totals],[abr-18]]</f>
        <v>0</v>
      </c>
      <c r="H53" s="18">
        <f>H17-PagosEnEfectivo[[#Totals],[may-18]]</f>
        <v>0</v>
      </c>
      <c r="I53" s="18">
        <f>I17-PagosEnEfectivo[[#Totals],[jun-18]]</f>
        <v>0</v>
      </c>
      <c r="J53" s="18">
        <f>J17-PagosEnEfectivo[[#Totals],[jul-18]]</f>
        <v>0</v>
      </c>
      <c r="K53" s="18">
        <f>K17-PagosEnEfectivo[[#Totals],[ago-18]]</f>
        <v>0</v>
      </c>
      <c r="L53" s="18">
        <f>L17-PagosEnEfectivo[[#Totals],[sep-18]]</f>
        <v>0</v>
      </c>
      <c r="M53" s="18">
        <f>M17-PagosEnEfectivo[[#Totals],[oct-18]]</f>
        <v>0</v>
      </c>
      <c r="N53" s="18">
        <f>N17-PagosEnEfectivo[[#Totals],[nov-18]]</f>
        <v>0</v>
      </c>
      <c r="O53" s="18">
        <f>O17-PagosEnEfectivo[[#Totals],[dic-18]]</f>
        <v>0</v>
      </c>
      <c r="P53" s="47"/>
    </row>
    <row r="54" spans="2:16" x14ac:dyDescent="0.2">
      <c r="B54" s="10"/>
      <c r="C54" s="11"/>
      <c r="D54" s="11"/>
      <c r="E54" s="11"/>
      <c r="F54" s="11"/>
      <c r="G54" s="11"/>
      <c r="H54" s="11"/>
      <c r="I54" s="11"/>
      <c r="J54" s="11"/>
      <c r="K54" s="11"/>
      <c r="L54" s="11"/>
      <c r="M54" s="11"/>
      <c r="N54" s="11"/>
      <c r="O54" s="11"/>
      <c r="P54" s="11"/>
    </row>
    <row r="55" spans="2:16" x14ac:dyDescent="0.2">
      <c r="B55" s="26" t="s">
        <v>46</v>
      </c>
      <c r="C55" s="19" t="s">
        <v>54</v>
      </c>
      <c r="D55" s="59" t="s">
        <v>58</v>
      </c>
      <c r="E55" s="59" t="s">
        <v>59</v>
      </c>
      <c r="F55" s="59" t="s">
        <v>60</v>
      </c>
      <c r="G55" s="59" t="s">
        <v>57</v>
      </c>
      <c r="H55" s="59" t="s">
        <v>61</v>
      </c>
      <c r="I55" s="59" t="s">
        <v>62</v>
      </c>
      <c r="J55" s="59" t="s">
        <v>63</v>
      </c>
      <c r="K55" s="59" t="s">
        <v>64</v>
      </c>
      <c r="L55" s="59" t="s">
        <v>65</v>
      </c>
      <c r="M55" s="59" t="s">
        <v>66</v>
      </c>
      <c r="N55" s="59" t="s">
        <v>67</v>
      </c>
      <c r="O55" s="59" t="s">
        <v>68</v>
      </c>
      <c r="P55" s="48" t="s">
        <v>55</v>
      </c>
    </row>
    <row r="56" spans="2:16" x14ac:dyDescent="0.2">
      <c r="B56" s="24" t="s">
        <v>47</v>
      </c>
      <c r="C56" s="32"/>
      <c r="D56" s="3"/>
      <c r="E56" s="3"/>
      <c r="F56" s="3"/>
      <c r="G56" s="3"/>
      <c r="H56" s="3"/>
      <c r="I56" s="3"/>
      <c r="J56" s="3"/>
      <c r="K56" s="3"/>
      <c r="L56" s="3"/>
      <c r="M56" s="3"/>
      <c r="N56" s="3"/>
      <c r="O56" s="3"/>
      <c r="P56" s="25">
        <f>SUM(OtrosDatosOperativos[[#This Row],[ene-18]:[dic-18]])</f>
        <v>0</v>
      </c>
    </row>
    <row r="57" spans="2:16" x14ac:dyDescent="0.2">
      <c r="B57" s="27" t="s">
        <v>48</v>
      </c>
      <c r="C57" s="9"/>
      <c r="D57" s="9"/>
      <c r="E57" s="9"/>
      <c r="F57" s="9"/>
      <c r="G57" s="9"/>
      <c r="H57" s="9"/>
      <c r="I57" s="9"/>
      <c r="J57" s="9"/>
      <c r="K57" s="9"/>
      <c r="L57" s="9"/>
      <c r="M57" s="9"/>
      <c r="N57" s="9"/>
      <c r="O57" s="9"/>
      <c r="P57" s="25">
        <f>SUM(OtrosDatosOperativos[[#This Row],[ene-18]:[dic-18]])</f>
        <v>0</v>
      </c>
    </row>
    <row r="58" spans="2:16" x14ac:dyDescent="0.2">
      <c r="B58" s="27" t="s">
        <v>49</v>
      </c>
      <c r="C58" s="9"/>
      <c r="D58" s="9"/>
      <c r="E58" s="9"/>
      <c r="F58" s="9"/>
      <c r="G58" s="9"/>
      <c r="H58" s="9"/>
      <c r="I58" s="9"/>
      <c r="J58" s="9"/>
      <c r="K58" s="9"/>
      <c r="L58" s="9"/>
      <c r="M58" s="9"/>
      <c r="N58" s="9"/>
      <c r="O58" s="9"/>
      <c r="P58" s="25">
        <f>SUM(OtrosDatosOperativos[[#This Row],[ene-18]:[dic-18]])</f>
        <v>0</v>
      </c>
    </row>
    <row r="59" spans="2:16" x14ac:dyDescent="0.2">
      <c r="B59" s="27" t="s">
        <v>50</v>
      </c>
      <c r="C59" s="9"/>
      <c r="D59" s="9"/>
      <c r="E59" s="9"/>
      <c r="F59" s="9"/>
      <c r="G59" s="9"/>
      <c r="H59" s="9"/>
      <c r="I59" s="9"/>
      <c r="J59" s="9"/>
      <c r="K59" s="9"/>
      <c r="L59" s="9"/>
      <c r="M59" s="9"/>
      <c r="N59" s="9"/>
      <c r="O59" s="9"/>
      <c r="P59" s="25">
        <f>SUM(OtrosDatosOperativos[[#This Row],[ene-18]:[dic-18]])</f>
        <v>0</v>
      </c>
    </row>
    <row r="60" spans="2:16" x14ac:dyDescent="0.2">
      <c r="B60" s="27" t="s">
        <v>51</v>
      </c>
      <c r="C60" s="9"/>
      <c r="D60" s="9"/>
      <c r="E60" s="9"/>
      <c r="F60" s="9"/>
      <c r="G60" s="9"/>
      <c r="H60" s="9"/>
      <c r="I60" s="9"/>
      <c r="J60" s="9"/>
      <c r="K60" s="9"/>
      <c r="L60" s="9"/>
      <c r="M60" s="9"/>
      <c r="N60" s="9"/>
      <c r="O60" s="9"/>
      <c r="P60" s="25">
        <f>SUM(OtrosDatosOperativos[[#This Row],[ene-18]:[dic-18]])</f>
        <v>0</v>
      </c>
    </row>
    <row r="61" spans="2:16" x14ac:dyDescent="0.2">
      <c r="B61" s="28" t="s">
        <v>52</v>
      </c>
      <c r="C61" s="31"/>
      <c r="D61" s="29"/>
      <c r="E61" s="29"/>
      <c r="F61" s="29"/>
      <c r="G61" s="29"/>
      <c r="H61" s="29"/>
      <c r="I61" s="29"/>
      <c r="J61" s="29"/>
      <c r="K61" s="29"/>
      <c r="L61" s="29"/>
      <c r="M61" s="29"/>
      <c r="N61" s="29"/>
      <c r="O61" s="29"/>
      <c r="P61" s="25">
        <f>SUM(OtrosDatosOperativos[[#This Row],[ene-18]:[dic-18]])</f>
        <v>0</v>
      </c>
    </row>
  </sheetData>
  <sheetProtection insertColumns="0" insertRows="0"/>
  <mergeCells count="2">
    <mergeCell ref="B1:P1"/>
    <mergeCell ref="B2:P2"/>
  </mergeCells>
  <phoneticPr fontId="0" type="noConversion"/>
  <conditionalFormatting sqref="C7:O7">
    <cfRule type="cellIs" dxfId="153" priority="1" stopIfTrue="1" operator="lessThanOrEqual">
      <formula>$C$4</formula>
    </cfRule>
  </conditionalFormatting>
  <dataValidations count="27">
    <dataValidation type="decimal" allowBlank="1" showInputMessage="1" sqref="C7 D4:P4" xr:uid="{00000000-0002-0000-0000-000000000000}">
      <formula1>-10000000</formula1>
      <formula2>10000000</formula2>
    </dataValidation>
    <dataValidation type="decimal" operator="lessThanOrEqual" allowBlank="1" showInputMessage="1" showErrorMessage="1" sqref="C17:O17 C53:O53" xr:uid="{00000000-0002-0000-0000-000001000000}">
      <formula1>10000000</formula1>
    </dataValidation>
    <dataValidation type="date" allowBlank="1" showInputMessage="1" showErrorMessage="1" error="Escriba una fecha válida." prompt="Escriba la fecha inicial en esta celda." sqref="C3" xr:uid="{00000000-0002-0000-0000-000002000000}">
      <formula1>1</formula1>
      <formula2>73415</formula2>
    </dataValidation>
    <dataValidation type="decimal" operator="lessThanOrEqual" allowBlank="1" showInputMessage="1" sqref="D7:O7" xr:uid="{00000000-0002-0000-0000-000003000000}">
      <formula1>10000000</formula1>
    </dataValidation>
    <dataValidation type="decimal" errorStyle="warning" operator="lessThanOrEqual" allowBlank="1" showInputMessage="1" showErrorMessage="1" error="Escriba un número mayor que cero" sqref="P10:P15 P20:P44 P47:P51 P56:P61" xr:uid="{00000000-0002-0000-0000-000004000000}">
      <formula1>10000000</formula1>
    </dataValidation>
    <dataValidation allowBlank="1" showInputMessage="1" showErrorMessage="1" prompt="Cree una proyección de flujo de efectivo para pymes en esta hoja de cálculo. Escriba la información en las tablas con los nombres efectivo en mano, recibos de cobro, gastos, pagos en efectivo y otros datos operativos " sqref="A1" xr:uid="{00000000-0002-0000-0000-000005000000}"/>
    <dataValidation allowBlank="1" showInputMessage="1" showErrorMessage="1" prompt="El título de esta hoja de cálculo se encuentra en esta celda. Escriba el nombre de la empresa en la celda de abajo." sqref="B1:P1" xr:uid="{00000000-0002-0000-0000-000006000000}"/>
    <dataValidation allowBlank="1" showInputMessage="1" showErrorMessage="1" prompt="Escriba el nombre de la empresa en esta celda, la fecha inicial en la celda C3 y el alerta de saldo de efectivo mínimo en la celda C4" sqref="B2:P2" xr:uid="{00000000-0002-0000-0000-000007000000}"/>
    <dataValidation allowBlank="1" showInputMessage="1" showErrorMessage="1" prompt="Escriba la fecha inicial en la celda de la derecha" sqref="B3" xr:uid="{00000000-0002-0000-0000-000008000000}"/>
    <dataValidation allowBlank="1" showInputMessage="1" showErrorMessage="1" prompt="Escriba el alerta de saldo de efectivo mínimo en la celda a la derecha" sqref="B4" xr:uid="{00000000-0002-0000-0000-000009000000}"/>
    <dataValidation type="decimal" operator="lessThanOrEqual" allowBlank="1" showInputMessage="1" showErrorMessage="1" error="Escriba un número mayor que cero." prompt="Escriba el alerta de saldo de efectivo mínimo en esta celda y la información en la tabla de efectivo en mano, comenzando en la celda C6. La etiqueta del efectivo en mano al principio de mes se encuentra en la celda B7" sqref="C4" xr:uid="{00000000-0002-0000-0000-00000A000000}">
      <formula1>10000000</formula1>
    </dataValidation>
    <dataValidation allowBlank="1" showInputMessage="1" showErrorMessage="1" prompt="Escriba la información en la tabla de la derecha." sqref="B6" xr:uid="{00000000-0002-0000-0000-00000B000000}"/>
    <dataValidation allowBlank="1" showInputMessage="1" showErrorMessage="1" prompt="Introduzca el efectivo en mano al principio del mes en la celda a la derecha" sqref="B7" xr:uid="{00000000-0002-0000-0000-00000C000000}"/>
    <dataValidation operator="greaterThanOrEqual" allowBlank="1" showInputMessage="1" showErrorMessage="1" error="Escriba un número mayor que cero." prompt="Introduzca el efectivo en mano al principio del mes en la celda de abajo" sqref="C6" xr:uid="{00000000-0002-0000-0000-00000D000000}"/>
    <dataValidation allowBlank="1" showInputMessage="1" prompt="El efectivo en mano para este mes se calcula automáticamente en la celda de abajo" sqref="D6:O6" xr:uid="{00000000-0002-0000-0000-00000E000000}"/>
    <dataValidation allowBlank="1" showInputMessage="1" showErrorMessage="1" prompt="Escriba la información en la tabla de recibos de cobro debajo" sqref="B8" xr:uid="{00000000-0002-0000-0000-00000F000000}"/>
    <dataValidation allowBlank="1" showInputMessage="1" showErrorMessage="1" prompt="Escriba o modifique los elementos de los recibos de cobro en esta columna, debajo de este encabezado" sqref="B9" xr:uid="{00000000-0002-0000-0000-000010000000}"/>
    <dataValidation allowBlank="1" showInputMessage="1" prompt="Escriba los valores de este mes en esta columna, debajo de este encabezado" sqref="D55:O55 E9:O9 D19:O19 D46:O46" xr:uid="{00000000-0002-0000-0000-000011000000}"/>
    <dataValidation allowBlank="1" showInputMessage="1" prompt="El total se calcula automáticamente en esta columna debajo de este encabezado. El total de recibos de cobro y el total de efectivo disponible se calculan automáticamente al final" sqref="P9" xr:uid="{00000000-0002-0000-0000-000012000000}"/>
    <dataValidation allowBlank="1" showInputMessage="1" showErrorMessage="1" prompt="Escriba la información en la tabla de gastos de abajo y en la tabla pagos a partir de la celda B46" sqref="B18" xr:uid="{00000000-0002-0000-0000-000013000000}"/>
    <dataValidation allowBlank="1" showInputMessage="1" showErrorMessage="1" prompt="Escriba o modifique los elementos de los pagos en efectivo en esta columna, debajo de este encabezado." sqref="B19 B46" xr:uid="{00000000-0002-0000-0000-000014000000}"/>
    <dataValidation allowBlank="1" showInputMessage="1" showErrorMessage="1" prompt="El total se calcula automáticamente en esta columna, debajo de este encabezado. El subtotal se calcula automáticamente al final." sqref="P19" xr:uid="{00000000-0002-0000-0000-000015000000}"/>
    <dataValidation allowBlank="1" showInputMessage="1" showErrorMessage="1" prompt="El total se calcula automáticamente en esta columna debajo de este encabezado. El total de los pagos en efectivo y el total de efectivo en mano al final del mes se calculan automáticamente al final" sqref="P46" xr:uid="{00000000-0002-0000-0000-000016000000}"/>
    <dataValidation allowBlank="1" showInputMessage="1" showErrorMessage="1" prompt="Escriba o modifique los elementos de otros datos operativos en esta columna, debajo de este encabezado." sqref="B55" xr:uid="{00000000-0002-0000-0000-000017000000}"/>
    <dataValidation allowBlank="1" showInputMessage="1" showErrorMessage="1" prompt="El total se calcula automáticamente en esta columna, debajo de este encabezado" sqref="P55" xr:uid="{00000000-0002-0000-0000-000018000000}"/>
    <dataValidation allowBlank="1" showInputMessage="1" showErrorMessage="1" prompt="Escriba los valores de este mes en esta columna, debajo de este encabezado" sqref="D9" xr:uid="{00000000-0002-0000-0000-000019000000}"/>
    <dataValidation type="decimal" allowBlank="1" showInputMessage="1" showErrorMessage="1" sqref="D10:O15 D20:O44 D47:O51 D56:O61 C57:C60" xr:uid="{00000000-0002-0000-0000-00001A000000}">
      <formula1>-10000000</formula1>
      <formula2>10000000</formula2>
    </dataValidation>
  </dataValidations>
  <printOptions horizontalCentered="1"/>
  <pageMargins left="0" right="0" top="0.5" bottom="0.25" header="0" footer="0"/>
  <pageSetup paperSize="9" scale="66" orientation="landscape" r:id="rId1"/>
  <headerFooter alignWithMargins="0"/>
  <ignoredErrors>
    <ignoredError sqref="P20:P44" emptyCellReference="1"/>
  </ignoredError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Q38"/>
  <sheetViews>
    <sheetView showGridLines="0" workbookViewId="0"/>
  </sheetViews>
  <sheetFormatPr baseColWidth="10" defaultColWidth="9.33203125" defaultRowHeight="11.25" x14ac:dyDescent="0.2"/>
  <cols>
    <col min="1" max="1" width="9.33203125" style="6"/>
    <col min="2" max="2" width="30.1640625" style="6" customWidth="1"/>
    <col min="3" max="3" width="9.33203125" style="6"/>
    <col min="4" max="4" width="13.33203125" style="6" customWidth="1"/>
    <col min="5" max="16384" width="9.33203125" style="6"/>
  </cols>
  <sheetData>
    <row r="2" spans="2:17" x14ac:dyDescent="0.2">
      <c r="B2" s="63" t="s">
        <v>56</v>
      </c>
      <c r="C2" s="63"/>
      <c r="D2" s="63"/>
      <c r="E2" s="63"/>
      <c r="F2" s="63"/>
      <c r="G2" s="63"/>
      <c r="H2" s="63"/>
      <c r="I2" s="63"/>
      <c r="J2" s="63"/>
      <c r="K2" s="63"/>
      <c r="L2" s="63"/>
      <c r="M2" s="63"/>
      <c r="N2" s="63"/>
      <c r="O2" s="63"/>
      <c r="P2" s="63"/>
      <c r="Q2" s="63"/>
    </row>
    <row r="3" spans="2:17" x14ac:dyDescent="0.2">
      <c r="B3" s="63"/>
      <c r="C3" s="63"/>
      <c r="D3" s="63"/>
      <c r="E3" s="63"/>
      <c r="F3" s="63"/>
      <c r="G3" s="63"/>
      <c r="H3" s="63"/>
      <c r="I3" s="63"/>
      <c r="J3" s="63"/>
      <c r="K3" s="63"/>
      <c r="L3" s="63"/>
      <c r="M3" s="63"/>
      <c r="N3" s="63"/>
      <c r="O3" s="63"/>
      <c r="P3" s="63"/>
      <c r="Q3" s="63"/>
    </row>
    <row r="4" spans="2:17" x14ac:dyDescent="0.2">
      <c r="B4" s="63"/>
      <c r="C4" s="63"/>
      <c r="D4" s="63"/>
      <c r="E4" s="63"/>
      <c r="F4" s="63"/>
      <c r="G4" s="63"/>
      <c r="H4" s="63"/>
      <c r="I4" s="63"/>
      <c r="J4" s="63"/>
      <c r="K4" s="63"/>
      <c r="L4" s="63"/>
      <c r="M4" s="63"/>
      <c r="N4" s="63"/>
      <c r="O4" s="63"/>
      <c r="P4" s="63"/>
      <c r="Q4" s="63"/>
    </row>
    <row r="5" spans="2:17" x14ac:dyDescent="0.2">
      <c r="B5" s="63"/>
      <c r="C5" s="63"/>
      <c r="D5" s="63"/>
      <c r="E5" s="63"/>
      <c r="F5" s="63"/>
      <c r="G5" s="63"/>
      <c r="H5" s="63"/>
      <c r="I5" s="63"/>
      <c r="J5" s="63"/>
      <c r="K5" s="63"/>
      <c r="L5" s="63"/>
      <c r="M5" s="63"/>
      <c r="N5" s="63"/>
      <c r="O5" s="63"/>
      <c r="P5" s="63"/>
      <c r="Q5" s="63"/>
    </row>
    <row r="6" spans="2:17" x14ac:dyDescent="0.2">
      <c r="B6" s="63"/>
      <c r="C6" s="63"/>
      <c r="D6" s="63"/>
      <c r="E6" s="63"/>
      <c r="F6" s="63"/>
      <c r="G6" s="63"/>
      <c r="H6" s="63"/>
      <c r="I6" s="63"/>
      <c r="J6" s="63"/>
      <c r="K6" s="63"/>
      <c r="L6" s="63"/>
      <c r="M6" s="63"/>
      <c r="N6" s="63"/>
      <c r="O6" s="63"/>
      <c r="P6" s="63"/>
      <c r="Q6" s="63"/>
    </row>
    <row r="7" spans="2:17" x14ac:dyDescent="0.2">
      <c r="B7" s="63"/>
      <c r="C7" s="63"/>
      <c r="D7" s="63"/>
      <c r="E7" s="63"/>
      <c r="F7" s="63"/>
      <c r="G7" s="63"/>
      <c r="H7" s="63"/>
      <c r="I7" s="63"/>
      <c r="J7" s="63"/>
      <c r="K7" s="63"/>
      <c r="L7" s="63"/>
      <c r="M7" s="63"/>
      <c r="N7" s="63"/>
      <c r="O7" s="63"/>
      <c r="P7" s="63"/>
      <c r="Q7" s="63"/>
    </row>
    <row r="8" spans="2:17" x14ac:dyDescent="0.2">
      <c r="B8" s="63"/>
      <c r="C8" s="63"/>
      <c r="D8" s="63"/>
      <c r="E8" s="63"/>
      <c r="F8" s="63"/>
      <c r="G8" s="63"/>
      <c r="H8" s="63"/>
      <c r="I8" s="63"/>
      <c r="J8" s="63"/>
      <c r="K8" s="63"/>
      <c r="L8" s="63"/>
      <c r="M8" s="63"/>
      <c r="N8" s="63"/>
      <c r="O8" s="63"/>
      <c r="P8" s="63"/>
      <c r="Q8" s="63"/>
    </row>
    <row r="9" spans="2:17" x14ac:dyDescent="0.2">
      <c r="B9" s="63"/>
      <c r="C9" s="63"/>
      <c r="D9" s="63"/>
      <c r="E9" s="63"/>
      <c r="F9" s="63"/>
      <c r="G9" s="63"/>
      <c r="H9" s="63"/>
      <c r="I9" s="63"/>
      <c r="J9" s="63"/>
      <c r="K9" s="63"/>
      <c r="L9" s="63"/>
      <c r="M9" s="63"/>
      <c r="N9" s="63"/>
      <c r="O9" s="63"/>
      <c r="P9" s="63"/>
      <c r="Q9" s="63"/>
    </row>
    <row r="10" spans="2:17" x14ac:dyDescent="0.2">
      <c r="B10" s="63"/>
      <c r="C10" s="63"/>
      <c r="D10" s="63"/>
      <c r="E10" s="63"/>
      <c r="F10" s="63"/>
      <c r="G10" s="63"/>
      <c r="H10" s="63"/>
      <c r="I10" s="63"/>
      <c r="J10" s="63"/>
      <c r="K10" s="63"/>
      <c r="L10" s="63"/>
      <c r="M10" s="63"/>
      <c r="N10" s="63"/>
      <c r="O10" s="63"/>
      <c r="P10" s="63"/>
      <c r="Q10" s="63"/>
    </row>
    <row r="11" spans="2:17" x14ac:dyDescent="0.2">
      <c r="B11" s="63"/>
      <c r="C11" s="63"/>
      <c r="D11" s="63"/>
      <c r="E11" s="63"/>
      <c r="F11" s="63"/>
      <c r="G11" s="63"/>
      <c r="H11" s="63"/>
      <c r="I11" s="63"/>
      <c r="J11" s="63"/>
      <c r="K11" s="63"/>
      <c r="L11" s="63"/>
      <c r="M11" s="63"/>
      <c r="N11" s="63"/>
      <c r="O11" s="63"/>
      <c r="P11" s="63"/>
      <c r="Q11" s="63"/>
    </row>
    <row r="12" spans="2:17" x14ac:dyDescent="0.2">
      <c r="B12" s="63"/>
      <c r="C12" s="63"/>
      <c r="D12" s="63"/>
      <c r="E12" s="63"/>
      <c r="F12" s="63"/>
      <c r="G12" s="63"/>
      <c r="H12" s="63"/>
      <c r="I12" s="63"/>
      <c r="J12" s="63"/>
      <c r="K12" s="63"/>
      <c r="L12" s="63"/>
      <c r="M12" s="63"/>
      <c r="N12" s="63"/>
      <c r="O12" s="63"/>
      <c r="P12" s="63"/>
      <c r="Q12" s="63"/>
    </row>
    <row r="13" spans="2:17" x14ac:dyDescent="0.2">
      <c r="B13" s="63"/>
      <c r="C13" s="63"/>
      <c r="D13" s="63"/>
      <c r="E13" s="63"/>
      <c r="F13" s="63"/>
      <c r="G13" s="63"/>
      <c r="H13" s="63"/>
      <c r="I13" s="63"/>
      <c r="J13" s="63"/>
      <c r="K13" s="63"/>
      <c r="L13" s="63"/>
      <c r="M13" s="63"/>
      <c r="N13" s="63"/>
      <c r="O13" s="63"/>
      <c r="P13" s="63"/>
      <c r="Q13" s="63"/>
    </row>
    <row r="14" spans="2:17" x14ac:dyDescent="0.2">
      <c r="B14" s="63"/>
      <c r="C14" s="63"/>
      <c r="D14" s="63"/>
      <c r="E14" s="63"/>
      <c r="F14" s="63"/>
      <c r="G14" s="63"/>
      <c r="H14" s="63"/>
      <c r="I14" s="63"/>
      <c r="J14" s="63"/>
      <c r="K14" s="63"/>
      <c r="L14" s="63"/>
      <c r="M14" s="63"/>
      <c r="N14" s="63"/>
      <c r="O14" s="63"/>
      <c r="P14" s="63"/>
      <c r="Q14" s="63"/>
    </row>
    <row r="15" spans="2:17" x14ac:dyDescent="0.2">
      <c r="B15" s="63"/>
      <c r="C15" s="63"/>
      <c r="D15" s="63"/>
      <c r="E15" s="63"/>
      <c r="F15" s="63"/>
      <c r="G15" s="63"/>
      <c r="H15" s="63"/>
      <c r="I15" s="63"/>
      <c r="J15" s="63"/>
      <c r="K15" s="63"/>
      <c r="L15" s="63"/>
      <c r="M15" s="63"/>
      <c r="N15" s="63"/>
      <c r="O15" s="63"/>
      <c r="P15" s="63"/>
      <c r="Q15" s="63"/>
    </row>
    <row r="16" spans="2:17" x14ac:dyDescent="0.2">
      <c r="B16" s="63"/>
      <c r="C16" s="63"/>
      <c r="D16" s="63"/>
      <c r="E16" s="63"/>
      <c r="F16" s="63"/>
      <c r="G16" s="63"/>
      <c r="H16" s="63"/>
      <c r="I16" s="63"/>
      <c r="J16" s="63"/>
      <c r="K16" s="63"/>
      <c r="L16" s="63"/>
      <c r="M16" s="63"/>
      <c r="N16" s="63"/>
      <c r="O16" s="63"/>
      <c r="P16" s="63"/>
      <c r="Q16" s="63"/>
    </row>
    <row r="17" spans="2:17" x14ac:dyDescent="0.2">
      <c r="B17" s="63"/>
      <c r="C17" s="63"/>
      <c r="D17" s="63"/>
      <c r="E17" s="63"/>
      <c r="F17" s="63"/>
      <c r="G17" s="63"/>
      <c r="H17" s="63"/>
      <c r="I17" s="63"/>
      <c r="J17" s="63"/>
      <c r="K17" s="63"/>
      <c r="L17" s="63"/>
      <c r="M17" s="63"/>
      <c r="N17" s="63"/>
      <c r="O17" s="63"/>
      <c r="P17" s="63"/>
      <c r="Q17" s="63"/>
    </row>
    <row r="18" spans="2:17" x14ac:dyDescent="0.2">
      <c r="B18" s="63"/>
      <c r="C18" s="63"/>
      <c r="D18" s="63"/>
      <c r="E18" s="63"/>
      <c r="F18" s="63"/>
      <c r="G18" s="63"/>
      <c r="H18" s="63"/>
      <c r="I18" s="63"/>
      <c r="J18" s="63"/>
      <c r="K18" s="63"/>
      <c r="L18" s="63"/>
      <c r="M18" s="63"/>
      <c r="N18" s="63"/>
      <c r="O18" s="63"/>
      <c r="P18" s="63"/>
      <c r="Q18" s="63"/>
    </row>
    <row r="19" spans="2:17" x14ac:dyDescent="0.2">
      <c r="B19" s="63"/>
      <c r="C19" s="63"/>
      <c r="D19" s="63"/>
      <c r="E19" s="63"/>
      <c r="F19" s="63"/>
      <c r="G19" s="63"/>
      <c r="H19" s="63"/>
      <c r="I19" s="63"/>
      <c r="J19" s="63"/>
      <c r="K19" s="63"/>
      <c r="L19" s="63"/>
      <c r="M19" s="63"/>
      <c r="N19" s="63"/>
      <c r="O19" s="63"/>
      <c r="P19" s="63"/>
      <c r="Q19" s="63"/>
    </row>
    <row r="20" spans="2:17" x14ac:dyDescent="0.2">
      <c r="B20" s="63"/>
      <c r="C20" s="63"/>
      <c r="D20" s="63"/>
      <c r="E20" s="63"/>
      <c r="F20" s="63"/>
      <c r="G20" s="63"/>
      <c r="H20" s="63"/>
      <c r="I20" s="63"/>
      <c r="J20" s="63"/>
      <c r="K20" s="63"/>
      <c r="L20" s="63"/>
      <c r="M20" s="63"/>
      <c r="N20" s="63"/>
      <c r="O20" s="63"/>
      <c r="P20" s="63"/>
      <c r="Q20" s="63"/>
    </row>
    <row r="21" spans="2:17" x14ac:dyDescent="0.2">
      <c r="B21" s="63"/>
      <c r="C21" s="63"/>
      <c r="D21" s="63"/>
      <c r="E21" s="63"/>
      <c r="F21" s="63"/>
      <c r="G21" s="63"/>
      <c r="H21" s="63"/>
      <c r="I21" s="63"/>
      <c r="J21" s="63"/>
      <c r="K21" s="63"/>
      <c r="L21" s="63"/>
      <c r="M21" s="63"/>
      <c r="N21" s="63"/>
      <c r="O21" s="63"/>
      <c r="P21" s="63"/>
      <c r="Q21" s="63"/>
    </row>
    <row r="22" spans="2:17" x14ac:dyDescent="0.2">
      <c r="B22" s="63"/>
      <c r="C22" s="63"/>
      <c r="D22" s="63"/>
      <c r="E22" s="63"/>
      <c r="F22" s="63"/>
      <c r="G22" s="63"/>
      <c r="H22" s="63"/>
      <c r="I22" s="63"/>
      <c r="J22" s="63"/>
      <c r="K22" s="63"/>
      <c r="L22" s="63"/>
      <c r="M22" s="63"/>
      <c r="N22" s="63"/>
      <c r="O22" s="63"/>
      <c r="P22" s="63"/>
      <c r="Q22" s="63"/>
    </row>
    <row r="23" spans="2:17" x14ac:dyDescent="0.2">
      <c r="B23" s="63"/>
      <c r="C23" s="63"/>
      <c r="D23" s="63"/>
      <c r="E23" s="63"/>
      <c r="F23" s="63"/>
      <c r="G23" s="63"/>
      <c r="H23" s="63"/>
      <c r="I23" s="63"/>
      <c r="J23" s="63"/>
      <c r="K23" s="63"/>
      <c r="L23" s="63"/>
      <c r="M23" s="63"/>
      <c r="N23" s="63"/>
      <c r="O23" s="63"/>
      <c r="P23" s="63"/>
      <c r="Q23" s="63"/>
    </row>
    <row r="24" spans="2:17" x14ac:dyDescent="0.2">
      <c r="B24" s="63"/>
      <c r="C24" s="63"/>
      <c r="D24" s="63"/>
      <c r="E24" s="63"/>
      <c r="F24" s="63"/>
      <c r="G24" s="63"/>
      <c r="H24" s="63"/>
      <c r="I24" s="63"/>
      <c r="J24" s="63"/>
      <c r="K24" s="63"/>
      <c r="L24" s="63"/>
      <c r="M24" s="63"/>
      <c r="N24" s="63"/>
      <c r="O24" s="63"/>
      <c r="P24" s="63"/>
      <c r="Q24" s="63"/>
    </row>
    <row r="25" spans="2:17" x14ac:dyDescent="0.2">
      <c r="B25" s="63"/>
      <c r="C25" s="63"/>
      <c r="D25" s="63"/>
      <c r="E25" s="63"/>
      <c r="F25" s="63"/>
      <c r="G25" s="63"/>
      <c r="H25" s="63"/>
      <c r="I25" s="63"/>
      <c r="J25" s="63"/>
      <c r="K25" s="63"/>
      <c r="L25" s="63"/>
      <c r="M25" s="63"/>
      <c r="N25" s="63"/>
      <c r="O25" s="63"/>
      <c r="P25" s="63"/>
      <c r="Q25" s="63"/>
    </row>
    <row r="26" spans="2:17" x14ac:dyDescent="0.2">
      <c r="B26" s="63"/>
      <c r="C26" s="63"/>
      <c r="D26" s="63"/>
      <c r="E26" s="63"/>
      <c r="F26" s="63"/>
      <c r="G26" s="63"/>
      <c r="H26" s="63"/>
      <c r="I26" s="63"/>
      <c r="J26" s="63"/>
      <c r="K26" s="63"/>
      <c r="L26" s="63"/>
      <c r="M26" s="63"/>
      <c r="N26" s="63"/>
      <c r="O26" s="63"/>
      <c r="P26" s="63"/>
      <c r="Q26" s="63"/>
    </row>
    <row r="27" spans="2:17" x14ac:dyDescent="0.2">
      <c r="B27" s="63"/>
      <c r="C27" s="63"/>
      <c r="D27" s="63"/>
      <c r="E27" s="63"/>
      <c r="F27" s="63"/>
      <c r="G27" s="63"/>
      <c r="H27" s="63"/>
      <c r="I27" s="63"/>
      <c r="J27" s="63"/>
      <c r="K27" s="63"/>
      <c r="L27" s="63"/>
      <c r="M27" s="63"/>
      <c r="N27" s="63"/>
      <c r="O27" s="63"/>
      <c r="P27" s="63"/>
      <c r="Q27" s="63"/>
    </row>
    <row r="28" spans="2:17" x14ac:dyDescent="0.2">
      <c r="B28" s="63"/>
      <c r="C28" s="63"/>
      <c r="D28" s="63"/>
      <c r="E28" s="63"/>
      <c r="F28" s="63"/>
      <c r="G28" s="63"/>
      <c r="H28" s="63"/>
      <c r="I28" s="63"/>
      <c r="J28" s="63"/>
      <c r="K28" s="63"/>
      <c r="L28" s="63"/>
      <c r="M28" s="63"/>
      <c r="N28" s="63"/>
      <c r="O28" s="63"/>
      <c r="P28" s="63"/>
      <c r="Q28" s="63"/>
    </row>
    <row r="29" spans="2:17" x14ac:dyDescent="0.2">
      <c r="B29" s="63"/>
      <c r="C29" s="63"/>
      <c r="D29" s="63"/>
      <c r="E29" s="63"/>
      <c r="F29" s="63"/>
      <c r="G29" s="63"/>
      <c r="H29" s="63"/>
      <c r="I29" s="63"/>
      <c r="J29" s="63"/>
      <c r="K29" s="63"/>
      <c r="L29" s="63"/>
      <c r="M29" s="63"/>
      <c r="N29" s="63"/>
      <c r="O29" s="63"/>
      <c r="P29" s="63"/>
      <c r="Q29" s="63"/>
    </row>
    <row r="30" spans="2:17" x14ac:dyDescent="0.2">
      <c r="B30" s="63"/>
      <c r="C30" s="63"/>
      <c r="D30" s="63"/>
      <c r="E30" s="63"/>
      <c r="F30" s="63"/>
      <c r="G30" s="63"/>
      <c r="H30" s="63"/>
      <c r="I30" s="63"/>
      <c r="J30" s="63"/>
      <c r="K30" s="63"/>
      <c r="L30" s="63"/>
      <c r="M30" s="63"/>
      <c r="N30" s="63"/>
      <c r="O30" s="63"/>
      <c r="P30" s="63"/>
      <c r="Q30" s="63"/>
    </row>
    <row r="31" spans="2:17" x14ac:dyDescent="0.2">
      <c r="B31" s="63"/>
      <c r="C31" s="63"/>
      <c r="D31" s="63"/>
      <c r="E31" s="63"/>
      <c r="F31" s="63"/>
      <c r="G31" s="63"/>
      <c r="H31" s="63"/>
      <c r="I31" s="63"/>
      <c r="J31" s="63"/>
      <c r="K31" s="63"/>
      <c r="L31" s="63"/>
      <c r="M31" s="63"/>
      <c r="N31" s="63"/>
      <c r="O31" s="63"/>
      <c r="P31" s="63"/>
      <c r="Q31" s="63"/>
    </row>
    <row r="32" spans="2:17" x14ac:dyDescent="0.2">
      <c r="B32" s="63"/>
      <c r="C32" s="63"/>
      <c r="D32" s="63"/>
      <c r="E32" s="63"/>
      <c r="F32" s="63"/>
      <c r="G32" s="63"/>
      <c r="H32" s="63"/>
      <c r="I32" s="63"/>
      <c r="J32" s="63"/>
      <c r="K32" s="63"/>
      <c r="L32" s="63"/>
      <c r="M32" s="63"/>
      <c r="N32" s="63"/>
      <c r="O32" s="63"/>
      <c r="P32" s="63"/>
      <c r="Q32" s="63"/>
    </row>
    <row r="33" spans="2:17" x14ac:dyDescent="0.2">
      <c r="B33" s="63"/>
      <c r="C33" s="63"/>
      <c r="D33" s="63"/>
      <c r="E33" s="63"/>
      <c r="F33" s="63"/>
      <c r="G33" s="63"/>
      <c r="H33" s="63"/>
      <c r="I33" s="63"/>
      <c r="J33" s="63"/>
      <c r="K33" s="63"/>
      <c r="L33" s="63"/>
      <c r="M33" s="63"/>
      <c r="N33" s="63"/>
      <c r="O33" s="63"/>
      <c r="P33" s="63"/>
      <c r="Q33" s="63"/>
    </row>
    <row r="34" spans="2:17" x14ac:dyDescent="0.2">
      <c r="B34" s="63"/>
      <c r="C34" s="63"/>
      <c r="D34" s="63"/>
      <c r="E34" s="63"/>
      <c r="F34" s="63"/>
      <c r="G34" s="63"/>
      <c r="H34" s="63"/>
      <c r="I34" s="63"/>
      <c r="J34" s="63"/>
      <c r="K34" s="63"/>
      <c r="L34" s="63"/>
      <c r="M34" s="63"/>
      <c r="N34" s="63"/>
      <c r="O34" s="63"/>
      <c r="P34" s="63"/>
      <c r="Q34" s="63"/>
    </row>
    <row r="35" spans="2:17" x14ac:dyDescent="0.2">
      <c r="B35" s="63"/>
      <c r="C35" s="63"/>
      <c r="D35" s="63"/>
      <c r="E35" s="63"/>
      <c r="F35" s="63"/>
      <c r="G35" s="63"/>
      <c r="H35" s="63"/>
      <c r="I35" s="63"/>
      <c r="J35" s="63"/>
      <c r="K35" s="63"/>
      <c r="L35" s="63"/>
      <c r="M35" s="63"/>
      <c r="N35" s="63"/>
      <c r="O35" s="63"/>
      <c r="P35" s="63"/>
      <c r="Q35" s="63"/>
    </row>
    <row r="37" spans="2:17" ht="12.75" x14ac:dyDescent="0.2">
      <c r="B37" s="62" t="s">
        <v>3</v>
      </c>
      <c r="C37" s="62"/>
      <c r="D37" s="56">
        <f>[0]!Efectivo_mínimo</f>
        <v>0</v>
      </c>
    </row>
    <row r="38" spans="2:17" ht="12.75" x14ac:dyDescent="0.2">
      <c r="B38" s="2"/>
      <c r="C38" s="16"/>
    </row>
  </sheetData>
  <mergeCells count="2">
    <mergeCell ref="B37:C37"/>
    <mergeCell ref="B2:Q35"/>
  </mergeCells>
  <phoneticPr fontId="3" type="noConversion"/>
  <dataValidations count="3">
    <dataValidation allowBlank="1" showInputMessage="1" showErrorMessage="1" prompt="El gráfico en la celda B2 y el alerta de saldo de efectivo mínimo en la celda D37 se actualizan automáticamente en esta hoja de cálculo" sqref="A1" xr:uid="{00000000-0002-0000-0100-000000000000}"/>
    <dataValidation allowBlank="1" showInputMessage="1" showErrorMessage="1" prompt="El alerta de saldo de efectivo mínimo se actualiza automáticamente en la celda a la derecha" sqref="B37:C37" xr:uid="{00000000-0002-0000-0100-000001000000}"/>
    <dataValidation allowBlank="1" showInputMessage="1" showErrorMessage="1" prompt="El alerta de saldo de efectivo mínimo se actualiza automáticamente en esta celda" sqref="D37" xr:uid="{00000000-0002-0000-0100-000002000000}"/>
  </dataValidations>
  <pageMargins left="0.75" right="0.75" top="1" bottom="1" header="0.5" footer="0.5"/>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8C51595D-F41B-4D93-B579-8EF94377CE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3D64DB-3A2E-4E7A-AABA-D3030C824D30}">
  <ds:schemaRefs>
    <ds:schemaRef ds:uri="http://schemas.microsoft.com/sharepoint/v3/contenttype/forms"/>
  </ds:schemaRefs>
</ds:datastoreItem>
</file>

<file path=customXml/itemProps3.xml><?xml version="1.0" encoding="utf-8"?>
<ds:datastoreItem xmlns:ds="http://schemas.openxmlformats.org/officeDocument/2006/customXml" ds:itemID="{A72E6D7E-13F1-464C-9225-372C9DE461E2}">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Flujo de efectivo</vt:lpstr>
      <vt:lpstr>Gráfico del flujo de efectivo</vt:lpstr>
      <vt:lpstr>Efectivo_inicial</vt:lpstr>
      <vt:lpstr>Efectivo_mínimo</vt:lpstr>
      <vt:lpstr>Fecha_de_inicio</vt:lpstr>
      <vt:lpstr>Nombre_de_la_compañía</vt:lpstr>
      <vt:lpstr>'Flujo de efectivo'!Títulos_a_imprimir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2019-03-04T05:37:55Z</dcterms:created>
  <dcterms:modified xsi:type="dcterms:W3CDTF">2019-05-22T14:13:40Z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