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filterPrivacy="1"/>
  <xr:revisionPtr revIDLastSave="0" documentId="13_ncr:1_{29A7FCB3-261B-4C66-9422-DAFB79245C97}" xr6:coauthVersionLast="43" xr6:coauthVersionMax="43" xr10:uidLastSave="{00000000-0000-0000-0000-000000000000}"/>
  <bookViews>
    <workbookView xWindow="-120" yWindow="-120" windowWidth="28800" windowHeight="16110" xr2:uid="{00000000-000D-0000-FFFF-FFFF00000000}"/>
  </bookViews>
  <sheets>
    <sheet name="Début" sheetId="2" r:id="rId1"/>
    <sheet name="Budget mensuel personnel"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1" l="1"/>
  <c r="E15" i="1"/>
  <c r="E16" i="1"/>
  <c r="E17" i="1"/>
  <c r="E18" i="1"/>
  <c r="E19" i="1"/>
  <c r="E20" i="1"/>
  <c r="E21" i="1"/>
  <c r="E22" i="1"/>
  <c r="E23" i="1"/>
  <c r="E24" i="1"/>
  <c r="E25" i="1"/>
  <c r="C12" i="1"/>
  <c r="C7" i="1"/>
  <c r="J63" i="1"/>
  <c r="J61" i="1"/>
  <c r="J55" i="1"/>
  <c r="J56" i="1"/>
  <c r="J57" i="1"/>
  <c r="J58" i="1"/>
  <c r="J49" i="1"/>
  <c r="J50" i="1"/>
  <c r="J51" i="1"/>
  <c r="J43" i="1"/>
  <c r="J44" i="1"/>
  <c r="J45" i="1"/>
  <c r="J36" i="1"/>
  <c r="J37" i="1"/>
  <c r="J38" i="1"/>
  <c r="J39" i="1"/>
  <c r="J40" i="1"/>
  <c r="J27" i="1"/>
  <c r="J28" i="1"/>
  <c r="J29" i="1"/>
  <c r="J30" i="1"/>
  <c r="J31" i="1"/>
  <c r="J32" i="1"/>
  <c r="J15" i="1"/>
  <c r="J16" i="1"/>
  <c r="J17" i="1"/>
  <c r="J18" i="1"/>
  <c r="J19" i="1"/>
  <c r="J20" i="1"/>
  <c r="J21" i="1"/>
  <c r="J22" i="1"/>
  <c r="J23" i="1"/>
  <c r="E60" i="1"/>
  <c r="E61" i="1"/>
  <c r="E62" i="1"/>
  <c r="E63" i="1"/>
  <c r="E64" i="1"/>
  <c r="E65" i="1"/>
  <c r="E51" i="1"/>
  <c r="E52" i="1"/>
  <c r="E53" i="1"/>
  <c r="E54" i="1"/>
  <c r="E55" i="1"/>
  <c r="E45" i="1"/>
  <c r="E46" i="1"/>
  <c r="E47" i="1"/>
  <c r="E38" i="1"/>
  <c r="E39" i="1"/>
  <c r="E40" i="1"/>
  <c r="E41" i="1"/>
  <c r="E28" i="1"/>
  <c r="E29" i="1"/>
  <c r="E30" i="1"/>
  <c r="E31" i="1"/>
  <c r="E32" i="1"/>
  <c r="E33" i="1"/>
  <c r="E34" i="1"/>
  <c r="J33" i="1"/>
  <c r="H6" i="1"/>
  <c r="H4" i="1"/>
  <c r="H8" i="1"/>
  <c r="E48" i="1"/>
  <c r="E66" i="1"/>
  <c r="J46" i="1"/>
  <c r="J65" i="1"/>
  <c r="E42" i="1"/>
  <c r="E56" i="1"/>
  <c r="J52" i="1"/>
  <c r="J59" i="1"/>
  <c r="E35" i="1"/>
  <c r="J24" i="1"/>
</calcChain>
</file>

<file path=xl/sharedStrings.xml><?xml version="1.0" encoding="utf-8"?>
<sst xmlns="http://schemas.openxmlformats.org/spreadsheetml/2006/main" count="158" uniqueCount="97">
  <si>
    <t>À propos de ce modèle</t>
  </si>
  <si>
    <t>Utilisez cette feuille de calcul Budget mensuel personnel pour effectuer le suivi de vos revenus mensuels prévus et réels et de vos dépenses prévues et réelles.</t>
  </si>
  <si>
    <t>Entrez les dépenses par catégories dans les tables correspondantes.</t>
  </si>
  <si>
    <t>Remarque : </t>
  </si>
  <si>
    <t>Des instructions supplémentaires sont disponibles dans la colonne A de la feuille de calcul BUDGET MENSUEL PERSONNEL. Ce texte a été intentionnellement masqué. Pour supprimer le texte, sélectionnez la colonne A et choisissez SUPPRIMER. Pour afficher le texte, sélectionnez la colonne A et changez la couleur de la police.</t>
  </si>
  <si>
    <t>Créez un budget mensuel personnel dans ce classeur. Des instructions utiles sur l’utilisation de cette feuille de calcul sont disponibles dans les cellules de cette colonne. Appuyez sur la flèche Bas pour commencer.</t>
  </si>
  <si>
    <t>Le titre de cette feuille de calcul figure dans la cellule C2. L’instruction suivante figure dans la cellule A4.</t>
  </si>
  <si>
    <t>Renseignez la table Logement à partir de la cellule de droite et la table Loisirs à partir de la cellule G14. L’instruction suivante figure dans la cellule A27.</t>
  </si>
  <si>
    <t>Renseignez la table Transport à partir de la cellule de droite et la table Emprunts à partir de la cellule G26. L’instruction suivante figure dans la cellule A37.</t>
  </si>
  <si>
    <t>Renseignez la table Assurance à partir de la cellule de droite et la table Impôts à partir de la cellule G35. L’instruction suivante figure dans la cellule A44.</t>
  </si>
  <si>
    <t>Renseignez la table Alimentation à partir de la cellule de droite et la table Épargne à partir de la cellule G42. L’instruction suivante figure dans la cellule A50.</t>
  </si>
  <si>
    <t>Renseignez la table Animaux à partir de la cellule de droite et la table Cadeaux à partir de la cellule G48. L’instruction suivante figure dans la cellule A58.</t>
  </si>
  <si>
    <t>Renseignez la table Soins personnels à partir de la cellule de droite et la table Juridique à partir de la cellule G54. L’instruction suivante figure dans la cellule A61.</t>
  </si>
  <si>
    <t>Revenu mensuel prévu</t>
  </si>
  <si>
    <t>Revenu 1</t>
  </si>
  <si>
    <t>Revenu supplémentaire</t>
  </si>
  <si>
    <t>Revenu mensuel total</t>
  </si>
  <si>
    <t>Revenu mensuel réel</t>
  </si>
  <si>
    <t>LOGEMENT</t>
  </si>
  <si>
    <t>Emprunt ou loyer</t>
  </si>
  <si>
    <t>Téléphone</t>
  </si>
  <si>
    <t>Électricité</t>
  </si>
  <si>
    <t>Gaz</t>
  </si>
  <si>
    <t>Eau</t>
  </si>
  <si>
    <t>Abonnement câble</t>
  </si>
  <si>
    <t>Enlèvement des ordures ménagères</t>
  </si>
  <si>
    <t>Entretien ou réparations</t>
  </si>
  <si>
    <t>Fournitures</t>
  </si>
  <si>
    <t>Autre</t>
  </si>
  <si>
    <t>Sous-total</t>
  </si>
  <si>
    <t>TRANSPORT</t>
  </si>
  <si>
    <t>Paiement véhicule</t>
  </si>
  <si>
    <t>Bus/taxi</t>
  </si>
  <si>
    <t>Assurance</t>
  </si>
  <si>
    <t>Autorisation</t>
  </si>
  <si>
    <t>Carburant</t>
  </si>
  <si>
    <t>Entretien</t>
  </si>
  <si>
    <t>ASSURANCE</t>
  </si>
  <si>
    <t>Maison</t>
  </si>
  <si>
    <t>Santé</t>
  </si>
  <si>
    <t>Vie</t>
  </si>
  <si>
    <t>ALIMENTATION</t>
  </si>
  <si>
    <t>Courses</t>
  </si>
  <si>
    <t>Restaurant</t>
  </si>
  <si>
    <t>ANIMAUX</t>
  </si>
  <si>
    <t>Alimentation</t>
  </si>
  <si>
    <t>Frais médicaux</t>
  </si>
  <si>
    <t>Toilettage</t>
  </si>
  <si>
    <t>Jouets</t>
  </si>
  <si>
    <t>SOINS PERSONNELS</t>
  </si>
  <si>
    <t>Coiffeur/manucure</t>
  </si>
  <si>
    <t>Habillement</t>
  </si>
  <si>
    <t>Nettoyage à sec</t>
  </si>
  <si>
    <t>Club de sport</t>
  </si>
  <si>
    <t>Cotisations ou frais d’inscription</t>
  </si>
  <si>
    <t>Budget mensuel personnel</t>
  </si>
  <si>
    <t>Coût prévu</t>
  </si>
  <si>
    <t>Coût réel</t>
  </si>
  <si>
    <t>Solde estimé
(Revenu moins dépenses prévus)</t>
  </si>
  <si>
    <t>Solde réel
(Revenu moins dépenses réels)</t>
  </si>
  <si>
    <t>Écart
(Réel moins revenu estimé)</t>
  </si>
  <si>
    <t>Écart</t>
  </si>
  <si>
    <t>LOISIRS</t>
  </si>
  <si>
    <t>Vidéo/DVD</t>
  </si>
  <si>
    <t>CD</t>
  </si>
  <si>
    <t>Cinéma</t>
  </si>
  <si>
    <t>Concerts</t>
  </si>
  <si>
    <t>Événements sportifs</t>
  </si>
  <si>
    <t>Théâtre</t>
  </si>
  <si>
    <t>Autres</t>
  </si>
  <si>
    <t>EMPRUNTS</t>
  </si>
  <si>
    <t>Personnels</t>
  </si>
  <si>
    <t>Étudiants</t>
  </si>
  <si>
    <t>Carte de crédit</t>
  </si>
  <si>
    <t>IMPÔTS</t>
  </si>
  <si>
    <t>Fédéraux</t>
  </si>
  <si>
    <t>Régionaux</t>
  </si>
  <si>
    <t>Locaux</t>
  </si>
  <si>
    <t>ÉPARGNE OU INVESTISSEMENTS</t>
  </si>
  <si>
    <t>Compte d’épargne retraite</t>
  </si>
  <si>
    <t>Compte d’investissement</t>
  </si>
  <si>
    <t>CADEAUX ET DONS</t>
  </si>
  <si>
    <t>Association caritative 1</t>
  </si>
  <si>
    <t>Association caritative 2</t>
  </si>
  <si>
    <t>Association caritative 3</t>
  </si>
  <si>
    <t>Avocat</t>
  </si>
  <si>
    <t>Pension alimentaire</t>
  </si>
  <si>
    <t>Paiements suite à un recours ou à un jugement</t>
  </si>
  <si>
    <t>Coût prévisionnel total</t>
  </si>
  <si>
    <t>Coût réel total</t>
  </si>
  <si>
    <t>Différence totale</t>
  </si>
  <si>
    <t>JURIDIQUE</t>
  </si>
  <si>
    <t>Le oût prévisionnel total est automatiquement calculé dans la cellule J61, le coût réel total dans la cellule J63 et la différence totale dans la cellule J65.</t>
  </si>
  <si>
    <t>Le solde estimé est automatiquement calculé dans la cellule H4, le solde réel dans la cellule H6 et la écart dans la cellule H8. L’instruction suivante figure dans la cellule A9.</t>
  </si>
  <si>
    <t>L’étiquette Revenus mensuels réel se trouve dans la cellule de droite. Entrez le revenu 1 dans la cellule C10 et le revenu supplémentaire dans la cellule C11 pour calculer le revenu mensuel total dans la cellule C12. L’instruction suivante figure dans la cellule A14.</t>
  </si>
  <si>
    <t>L’étiquette Revenus mensuels prévu se trouve dans la cellule de droite. Entrez le revenu 1 dans la cellule C5 et le revenu supplémentaire dans la cellule C6 pour calculer le revenu mensuel total dans la cellule C7. L’instruction suivante figure dans la cellule A7.</t>
  </si>
  <si>
    <t>Les montants des champs Solde estimé, Solde réel et Écart sont calculés automatiquement.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</si>
</sst>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0.00\ [$$-C0C]_ ;\-#,##0.00\ [$$-C0C]\ "/>
    <numFmt numFmtId="166" formatCode="#,##0.00\ [$$-C0C]"/>
  </numFmts>
  <fonts count="19">
    <font>
      <sz val="10"/>
      <color theme="1" tint="0.2499465926084170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b/>
      <sz val="11"/>
      <color theme="1" tint="0.24994659260841701"/>
      <name val="Lucida Sans"/>
      <family val="2"/>
      <scheme val="minor"/>
    </font>
    <font>
      <sz val="10"/>
      <color theme="0"/>
      <name val="Lucida Sans"/>
      <family val="2"/>
      <scheme val="minor"/>
    </font>
    <font>
      <sz val="16"/>
      <color theme="5" tint="-0.499984740745262"/>
      <name val="Rockwell"/>
      <family val="1"/>
      <scheme val="maj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1"/>
      <color rgb="FF000000"/>
      <name val="Lucida Sans"/>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s>
  <borders count="8">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6">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4" fontId="11" fillId="0" borderId="0" applyFont="0" applyFill="0" applyBorder="0" applyAlignment="0" applyProtection="0"/>
    <xf numFmtId="14" fontId="11" fillId="0" borderId="0" applyFont="0" applyFill="0" applyBorder="0" applyAlignment="0" applyProtection="0"/>
  </cellStyleXfs>
  <cellXfs count="33">
    <xf numFmtId="0" fontId="0" fillId="0" borderId="0" xfId="0"/>
    <xf numFmtId="0" fontId="1" fillId="0" borderId="0" xfId="0" applyFont="1"/>
    <xf numFmtId="0" fontId="2" fillId="0" borderId="0" xfId="0" applyFont="1"/>
    <xf numFmtId="0" fontId="6" fillId="0" borderId="0" xfId="0" applyFont="1" applyAlignment="1">
      <alignment vertical="center" wrapText="1"/>
    </xf>
    <xf numFmtId="0" fontId="8" fillId="0" borderId="0" xfId="0" applyFont="1"/>
    <xf numFmtId="0" fontId="0" fillId="0" borderId="0" xfId="0" applyAlignment="1">
      <alignment vertical="center"/>
    </xf>
    <xf numFmtId="0" fontId="9" fillId="3" borderId="0" xfId="2" applyFont="1" applyFill="1" applyBorder="1" applyAlignment="1">
      <alignment horizontal="center" vertical="center"/>
    </xf>
    <xf numFmtId="0" fontId="2" fillId="0" borderId="0" xfId="2" applyBorder="1" applyAlignment="1">
      <alignment vertical="center" wrapText="1"/>
    </xf>
    <xf numFmtId="0" fontId="2" fillId="0" borderId="0" xfId="2" applyBorder="1" applyAlignment="1">
      <alignment vertical="center"/>
    </xf>
    <xf numFmtId="0" fontId="2" fillId="0" borderId="0" xfId="2" applyBorder="1" applyAlignment="1">
      <alignment horizontal="left" vertical="center"/>
    </xf>
    <xf numFmtId="0" fontId="10" fillId="2" borderId="4" xfId="2" applyFont="1" applyFill="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 fillId="3" borderId="0" xfId="0" applyFont="1" applyFill="1"/>
    <xf numFmtId="0" fontId="4" fillId="3" borderId="0" xfId="1" applyFill="1" applyBorder="1"/>
    <xf numFmtId="0" fontId="14" fillId="3" borderId="0" xfId="1" applyFont="1" applyFill="1" applyBorder="1" applyAlignment="1">
      <alignment vertical="center"/>
    </xf>
    <xf numFmtId="0" fontId="15" fillId="0" borderId="0" xfId="0" applyFont="1"/>
    <xf numFmtId="0" fontId="17" fillId="0" borderId="0" xfId="0" applyFont="1" applyAlignment="1">
      <alignment vertical="center"/>
    </xf>
    <xf numFmtId="0" fontId="5" fillId="0" borderId="0" xfId="0" applyFont="1" applyAlignment="1">
      <alignment wrapText="1"/>
    </xf>
    <xf numFmtId="0" fontId="7" fillId="0" borderId="0" xfId="0" applyFont="1" applyAlignment="1">
      <alignment wrapText="1"/>
    </xf>
    <xf numFmtId="0" fontId="18" fillId="0" borderId="0" xfId="0" applyFont="1"/>
    <xf numFmtId="0" fontId="5" fillId="0" borderId="0" xfId="0" applyFont="1"/>
    <xf numFmtId="0" fontId="3" fillId="0" borderId="0" xfId="0" applyFont="1" applyAlignment="1">
      <alignment vertical="center"/>
    </xf>
    <xf numFmtId="165" fontId="10" fillId="2" borderId="6" xfId="0" applyNumberFormat="1" applyFont="1" applyFill="1" applyBorder="1" applyAlignment="1">
      <alignment vertical="center"/>
    </xf>
    <xf numFmtId="165" fontId="13" fillId="5" borderId="6" xfId="0" applyNumberFormat="1" applyFont="1" applyFill="1" applyBorder="1" applyAlignment="1">
      <alignment vertical="center"/>
    </xf>
    <xf numFmtId="166" fontId="15" fillId="0" borderId="0" xfId="0" applyNumberFormat="1" applyFont="1" applyAlignment="1">
      <alignment vertical="center"/>
    </xf>
    <xf numFmtId="0" fontId="15" fillId="0" borderId="0" xfId="0" applyFont="1" applyAlignment="1">
      <alignment horizontal="center"/>
    </xf>
    <xf numFmtId="0" fontId="10" fillId="6" borderId="6" xfId="2" applyFont="1" applyFill="1" applyBorder="1" applyAlignment="1">
      <alignment horizontal="left" vertical="center" wrapText="1" indent="1"/>
    </xf>
    <xf numFmtId="0" fontId="12" fillId="4" borderId="4" xfId="3" applyFont="1" applyFill="1" applyBorder="1" applyAlignment="1">
      <alignment vertical="center"/>
    </xf>
    <xf numFmtId="0" fontId="12" fillId="4" borderId="7" xfId="3" applyFont="1" applyFill="1" applyBorder="1" applyAlignment="1">
      <alignment vertical="center"/>
    </xf>
    <xf numFmtId="0" fontId="12" fillId="4" borderId="5" xfId="3" applyFont="1" applyFill="1" applyBorder="1" applyAlignment="1">
      <alignment vertical="center"/>
    </xf>
    <xf numFmtId="165" fontId="13" fillId="7" borderId="6" xfId="0" applyNumberFormat="1" applyFont="1" applyFill="1" applyBorder="1" applyAlignment="1">
      <alignment horizontal="right" vertical="center" indent="1"/>
    </xf>
    <xf numFmtId="0" fontId="0" fillId="0" borderId="0" xfId="0" applyAlignment="1">
      <alignment horizontal="center"/>
    </xf>
  </cellXfs>
  <cellStyles count="6">
    <cellStyle name="Date" xfId="5" xr:uid="{FE33F3B2-B201-45AD-A81E-81BCB12ED9D2}"/>
    <cellStyle name="Normal" xfId="0" builtinId="0" customBuiltin="1"/>
    <cellStyle name="Téléphone" xfId="4" xr:uid="{70E46558-98AC-446F-861A-54F270CBD905}"/>
    <cellStyle name="Titre 1" xfId="1" builtinId="16" customBuiltin="1"/>
    <cellStyle name="Titre 2" xfId="2" builtinId="17" customBuiltin="1"/>
    <cellStyle name="Titre 3" xfId="3" builtinId="18" customBuiltin="1"/>
  </cellStyles>
  <dxfs count="144">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8"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strike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8"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8"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8"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6" formatCode="#,##0.00\ [$$-C0C]"/>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TableStyleLight9" defaultPivotStyle="PivotStyleLight16">
    <tableStyle name="Budget mensuel personnel" pivot="0" count="7" xr9:uid="{DF2684C2-C435-47FA-9646-E632C3AE8948}">
      <tableStyleElement type="wholeTable" dxfId="143"/>
      <tableStyleElement type="headerRow" dxfId="142"/>
      <tableStyleElement type="totalRow" dxfId="141"/>
      <tableStyleElement type="firstColumn" dxfId="140"/>
      <tableStyleElement type="lastColumn" dxfId="139"/>
      <tableStyleElement type="firstRowStripe" dxfId="138"/>
      <tableStyleElement type="firstColumnStripe" dxfId="137"/>
    </tableStyle>
    <tableStyle name="Carnet d’adresses" pivot="0" count="5" xr9:uid="{00000000-0011-0000-FFFF-FFFF00000000}">
      <tableStyleElement type="wholeTable" dxfId="136"/>
      <tableStyleElement type="headerRow" dxfId="135"/>
      <tableStyleElement type="totalRow" dxfId="134"/>
      <tableStyleElement type="firstRowStripe" dxfId="133"/>
      <tableStyleElement type="secondRowStripe" dxfId="1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179397</xdr:colOff>
      <xdr:row>1</xdr:row>
      <xdr:rowOff>154781</xdr:rowOff>
    </xdr:from>
    <xdr:to>
      <xdr:col>1</xdr:col>
      <xdr:colOff>934305</xdr:colOff>
      <xdr:row>2</xdr:row>
      <xdr:rowOff>0</xdr:rowOff>
    </xdr:to>
    <xdr:pic>
      <xdr:nvPicPr>
        <xdr:cNvPr id="2" name="Image 1" descr="Élément décoratif&#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803" y="333375"/>
          <a:ext cx="754908"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gement" displayName="Logement" ref="B14:E25" totalsRowCount="1" headerRowDxfId="131" dataDxfId="130" totalsRowDxfId="129">
  <autoFilter ref="B14:E24" xr:uid="{00000000-0009-0000-0100-000001000000}">
    <filterColumn colId="0" hiddenButton="1"/>
    <filterColumn colId="1" hiddenButton="1"/>
    <filterColumn colId="2" hiddenButton="1"/>
    <filterColumn colId="3" hiddenButton="1"/>
  </autoFilter>
  <tableColumns count="4">
    <tableColumn id="1" xr3:uid="{00000000-0010-0000-0000-000001000000}" name="LOGEMENT" totalsRowLabel="Sous-total" dataDxfId="128" totalsRowDxfId="127"/>
    <tableColumn id="2" xr3:uid="{00000000-0010-0000-0000-000002000000}" name="Coût prévu" dataDxfId="126" totalsRowDxfId="125"/>
    <tableColumn id="3" xr3:uid="{00000000-0010-0000-0000-000003000000}" name="Coût réel" dataDxfId="124" totalsRowDxfId="123"/>
    <tableColumn id="4" xr3:uid="{00000000-0010-0000-0000-000004000000}" name="Écart" totalsRowFunction="sum" dataDxfId="122" totalsRowDxfId="121">
      <calculatedColumnFormula>Logement[[#This Row],[Coût prévu]]-Logement[[#This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 logement. La différence est calculée automatiqueme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Animaux" displayName="Animaux" ref="B50:E56" totalsRowCount="1" headerRowDxfId="32" dataDxfId="31" totalsRowDxfId="30">
  <autoFilter ref="B50:E55" xr:uid="{00000000-0009-0000-0100-00000A000000}">
    <filterColumn colId="0" hiddenButton="1"/>
    <filterColumn colId="1" hiddenButton="1"/>
    <filterColumn colId="2" hiddenButton="1"/>
    <filterColumn colId="3" hiddenButton="1"/>
  </autoFilter>
  <tableColumns count="4">
    <tableColumn id="1" xr3:uid="{00000000-0010-0000-0900-000001000000}" name="ANIMAUX" totalsRowLabel="Sous-total" dataDxfId="29" totalsRowDxfId="28"/>
    <tableColumn id="2" xr3:uid="{00000000-0010-0000-0900-000002000000}" name="Coût prévu" dataDxfId="27" totalsRowDxfId="26"/>
    <tableColumn id="3" xr3:uid="{00000000-0010-0000-0900-000003000000}" name="Coût réel" dataDxfId="25" totalsRowDxfId="24"/>
    <tableColumn id="4" xr3:uid="{00000000-0010-0000-0900-000004000000}" name="Écart" totalsRowFunction="sum" dataDxfId="23" totalsRowDxfId="22">
      <calculatedColumnFormula>Animaux[[#This Row],[Coût prévu]]-Animaux[[#This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animaux. La différence est calculée automatiqueme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Juridique" displayName="Juridique" ref="G54:J59" totalsRowCount="1" headerRowDxfId="21" dataDxfId="20" totalsRowDxfId="19">
  <autoFilter ref="G54:J58" xr:uid="{00000000-0009-0000-0100-00000B000000}">
    <filterColumn colId="0" hiddenButton="1"/>
    <filterColumn colId="1" hiddenButton="1"/>
    <filterColumn colId="2" hiddenButton="1"/>
    <filterColumn colId="3" hiddenButton="1"/>
  </autoFilter>
  <tableColumns count="4">
    <tableColumn id="1" xr3:uid="{00000000-0010-0000-0A00-000001000000}" name="JURIDIQUE" totalsRowLabel="Sous-total" dataDxfId="18" totalsRowDxfId="17"/>
    <tableColumn id="2" xr3:uid="{00000000-0010-0000-0A00-000002000000}" name="Coût prévu" dataDxfId="16" totalsRowDxfId="15"/>
    <tableColumn id="3" xr3:uid="{00000000-0010-0000-0A00-000003000000}" name="Coût réel" dataDxfId="14" totalsRowDxfId="13"/>
    <tableColumn id="4" xr3:uid="{00000000-0010-0000-0A00-000004000000}" name="Écart" totalsRowFunction="sum" dataDxfId="12" totalsRowDxfId="11">
      <calculatedColumnFormula>Juridique[[#This Row],[Coût prévu]]-Juridique[[#This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juridiques prévus et réels. La différence est calculée automatiqueme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oinsPersonnels" displayName="SoinsPersonnels" ref="B58:E66" totalsRowCount="1" headerRowDxfId="10" dataDxfId="9" totalsRowDxfId="8">
  <autoFilter ref="B58:E65" xr:uid="{00000000-0009-0000-0100-00000C000000}">
    <filterColumn colId="0" hiddenButton="1"/>
    <filterColumn colId="1" hiddenButton="1"/>
    <filterColumn colId="2" hiddenButton="1"/>
    <filterColumn colId="3" hiddenButton="1"/>
  </autoFilter>
  <tableColumns count="4">
    <tableColumn id="1" xr3:uid="{00000000-0010-0000-0B00-000001000000}" name="SOINS PERSONNELS" totalsRowLabel="Sous-total" dataDxfId="7" totalsRowDxfId="6"/>
    <tableColumn id="2" xr3:uid="{00000000-0010-0000-0B00-000002000000}" name="Coût prévu" dataDxfId="5" totalsRowDxfId="4"/>
    <tableColumn id="3" xr3:uid="{00000000-0010-0000-0B00-000003000000}" name="Coût réel" dataDxfId="3" totalsRowDxfId="2"/>
    <tableColumn id="4" xr3:uid="{00000000-0010-0000-0B00-000004000000}" name="Écart" totalsRowFunction="sum" dataDxfId="1" totalsRowDxfId="0">
      <calculatedColumnFormula>SoinsPersonnels[[#This Row],[Coût prévu]]-SoinsPersonnels[[#This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soins personnels. La différence est calculée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oisirs" displayName="Loisirs" ref="G14:J24" totalsRowCount="1" headerRowDxfId="120" dataDxfId="119" totalsRowDxfId="118" headerRowCellStyle="Normal">
  <autoFilter ref="G14:J23" xr:uid="{00000000-0009-0000-0100-000002000000}">
    <filterColumn colId="0" hiddenButton="1"/>
    <filterColumn colId="1" hiddenButton="1"/>
    <filterColumn colId="2" hiddenButton="1"/>
    <filterColumn colId="3" hiddenButton="1"/>
  </autoFilter>
  <tableColumns count="4">
    <tableColumn id="1" xr3:uid="{00000000-0010-0000-0100-000001000000}" name="LOISIRS" totalsRowLabel="Sous-total" dataDxfId="117" totalsRowDxfId="116"/>
    <tableColumn id="2" xr3:uid="{00000000-0010-0000-0100-000002000000}" name="Coût prévu" dataDxfId="115" totalsRowDxfId="114"/>
    <tableColumn id="3" xr3:uid="{00000000-0010-0000-0100-000003000000}" name="Coût réel" dataDxfId="113" totalsRowDxfId="112"/>
    <tableColumn id="4" xr3:uid="{00000000-0010-0000-0100-000004000000}" name="Écart" totalsRowFunction="sum" dataDxfId="111" totalsRowDxfId="110">
      <calculatedColumnFormula>Loisirs[[#This Row],[Coût prévu]]-Loisirs[[#This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loisirs. La différence est calculée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mprunts" displayName="Emprunts" ref="G26:J33" totalsRowCount="1" headerRowDxfId="109" dataDxfId="108" totalsRowDxfId="107">
  <autoFilter ref="G26:J32" xr:uid="{00000000-0009-0000-0100-000003000000}">
    <filterColumn colId="0" hiddenButton="1"/>
    <filterColumn colId="1" hiddenButton="1"/>
    <filterColumn colId="2" hiddenButton="1"/>
    <filterColumn colId="3" hiddenButton="1"/>
  </autoFilter>
  <tableColumns count="4">
    <tableColumn id="1" xr3:uid="{00000000-0010-0000-0200-000001000000}" name="EMPRUNTS" totalsRowLabel="Sous-total" dataDxfId="106" totalsRowDxfId="105"/>
    <tableColumn id="2" xr3:uid="{00000000-0010-0000-0200-000002000000}" name="Coût prévu" dataDxfId="104" totalsRowDxfId="103"/>
    <tableColumn id="3" xr3:uid="{00000000-0010-0000-0200-000003000000}" name="Coût réel" dataDxfId="102" totalsRowDxfId="101"/>
    <tableColumn id="4" xr3:uid="{00000000-0010-0000-0200-000004000000}" name="Écart" totalsRowFunction="sum" dataDxfId="100" totalsRowDxfId="99">
      <calculatedColumnFormula>Emprunts[[#This Row],[Coût prévu]]-Emprunts[[#This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emprunts. La différence est calculée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 displayName="Transport" ref="B27:E35" totalsRowCount="1" headerRowDxfId="98" dataDxfId="97" totalsRowDxfId="96">
  <autoFilter ref="B27:E34" xr:uid="{00000000-0009-0000-0100-000004000000}">
    <filterColumn colId="0" hiddenButton="1"/>
    <filterColumn colId="1" hiddenButton="1"/>
    <filterColumn colId="2" hiddenButton="1"/>
    <filterColumn colId="3" hiddenButton="1"/>
  </autoFilter>
  <tableColumns count="4">
    <tableColumn id="1" xr3:uid="{00000000-0010-0000-0300-000001000000}" name="TRANSPORT" totalsRowLabel="Sous-total" dataDxfId="95" totalsRowDxfId="94"/>
    <tableColumn id="2" xr3:uid="{00000000-0010-0000-0300-000002000000}" name="Coût prévu" dataDxfId="93" totalsRowDxfId="92"/>
    <tableColumn id="3" xr3:uid="{00000000-0010-0000-0300-000003000000}" name="Coût réel" dataDxfId="91" totalsRowDxfId="90"/>
    <tableColumn id="4" xr3:uid="{00000000-0010-0000-0300-000004000000}" name="Écart" totalsRowFunction="sum" dataDxfId="89" totalsRowDxfId="88">
      <calculatedColumnFormula>Transport[[#This Row],[Coût prévu]]-Transport[[#This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 transport. La différence est calculée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ssurance" displayName="Assurance" ref="B37:E42" totalsRowCount="1" headerRowDxfId="87" dataDxfId="86" totalsRowDxfId="85">
  <autoFilter ref="B37:E41" xr:uid="{00000000-0009-0000-0100-000005000000}">
    <filterColumn colId="0" hiddenButton="1"/>
    <filterColumn colId="1" hiddenButton="1"/>
    <filterColumn colId="2" hiddenButton="1"/>
    <filterColumn colId="3" hiddenButton="1"/>
  </autoFilter>
  <tableColumns count="4">
    <tableColumn id="1" xr3:uid="{00000000-0010-0000-0400-000001000000}" name="ASSURANCE" totalsRowLabel="Sous-total" dataDxfId="84" totalsRowDxfId="83"/>
    <tableColumn id="2" xr3:uid="{00000000-0010-0000-0400-000002000000}" name="Coût prévu" dataDxfId="82" totalsRowDxfId="81"/>
    <tableColumn id="3" xr3:uid="{00000000-0010-0000-0400-000003000000}" name="Coût réel" dataDxfId="80" totalsRowDxfId="79"/>
    <tableColumn id="4" xr3:uid="{00000000-0010-0000-0400-000004000000}" name="Écart" totalsRowFunction="sum" dataDxfId="78" totalsRowDxfId="77">
      <calculatedColumnFormula>Assurance[[#This Row],[Coût prévu]]-Assurance[[#This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assurance. La différence est calculée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mpôts" displayName="Impôts" ref="G35:J40" totalsRowCount="1" headerRowDxfId="76" dataDxfId="75" totalsRowDxfId="74">
  <autoFilter ref="G35:J39" xr:uid="{00000000-0009-0000-0100-000006000000}">
    <filterColumn colId="0" hiddenButton="1"/>
    <filterColumn colId="1" hiddenButton="1"/>
    <filterColumn colId="2" hiddenButton="1"/>
    <filterColumn colId="3" hiddenButton="1"/>
  </autoFilter>
  <tableColumns count="4">
    <tableColumn id="1" xr3:uid="{00000000-0010-0000-0500-000001000000}" name="IMPÔTS" totalsRowLabel="Sous-total" dataDxfId="73" totalsRowDxfId="72"/>
    <tableColumn id="2" xr3:uid="{00000000-0010-0000-0500-000002000000}" name="Coût prévu" dataDxfId="71" totalsRowDxfId="70"/>
    <tableColumn id="3" xr3:uid="{00000000-0010-0000-0500-000003000000}" name="Coût réel" dataDxfId="69" totalsRowDxfId="68"/>
    <tableColumn id="4" xr3:uid="{00000000-0010-0000-0500-000004000000}" name="Écart" totalsRowFunction="sum" dataDxfId="67" totalsRowDxfId="66">
      <calculatedColumnFormula>Impôts[[#This Row],[Coût prévu]]-Impôts[[#This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aux impôts. La différence est calculée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Épargne" displayName="Épargne" ref="G42:J46" totalsRowCount="1" headerRowDxfId="65" dataDxfId="64" totalsRowDxfId="63">
  <autoFilter ref="G42:J45" xr:uid="{00000000-0009-0000-0100-000007000000}">
    <filterColumn colId="0" hiddenButton="1"/>
    <filterColumn colId="1" hiddenButton="1"/>
    <filterColumn colId="2" hiddenButton="1"/>
    <filterColumn colId="3" hiddenButton="1"/>
  </autoFilter>
  <tableColumns count="4">
    <tableColumn id="1" xr3:uid="{00000000-0010-0000-0600-000001000000}" name="ÉPARGNE OU INVESTISSEMENTS" totalsRowLabel="Sous-total" dataDxfId="62" totalsRowDxfId="61"/>
    <tableColumn id="2" xr3:uid="{00000000-0010-0000-0600-000002000000}" name="Coût prévu" dataDxfId="60" totalsRowDxfId="59"/>
    <tableColumn id="3" xr3:uid="{00000000-0010-0000-0600-000003000000}" name="Coût réel" dataDxfId="58" totalsRowDxfId="57"/>
    <tableColumn id="4" xr3:uid="{00000000-0010-0000-0600-000004000000}" name="Écart" totalsRowFunction="sum" dataDxfId="56" totalsRowDxfId="55">
      <calculatedColumnFormula>Épargne[[#This Row],[Coût prévu]]-Épargne[[#This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épargne et aux investissements. La différence est calculée automatiquem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Alimentation" displayName="Alimentation" ref="B44:E48" totalsRowCount="1" headerRowDxfId="54" dataDxfId="53" totalsRowDxfId="52">
  <autoFilter ref="B44:E47" xr:uid="{00000000-0009-0000-0100-000008000000}">
    <filterColumn colId="0" hiddenButton="1"/>
    <filterColumn colId="1" hiddenButton="1"/>
    <filterColumn colId="2" hiddenButton="1"/>
    <filterColumn colId="3" hiddenButton="1"/>
  </autoFilter>
  <tableColumns count="4">
    <tableColumn id="1" xr3:uid="{00000000-0010-0000-0700-000001000000}" name="ALIMENTATION" totalsRowLabel="Sous-total" dataDxfId="51" totalsRowDxfId="50"/>
    <tableColumn id="2" xr3:uid="{00000000-0010-0000-0700-000002000000}" name="Coût prévu" dataDxfId="49" totalsRowDxfId="48"/>
    <tableColumn id="3" xr3:uid="{00000000-0010-0000-0700-000003000000}" name="Coût réel" dataDxfId="47" totalsRowDxfId="46"/>
    <tableColumn id="4" xr3:uid="{00000000-0010-0000-0700-000004000000}" name="Écart" totalsRowFunction="sum" dataDxfId="45" totalsRowDxfId="44">
      <calculatedColumnFormula>Alimentation[[#This Row],[Coût prévu]]-Alimentation[[#This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tte table les coûts prévus et réels relatifs à l’alimentation. La différence est calculée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adeaux" displayName="Cadeaux" ref="G48:J52" totalsRowCount="1" headerRowDxfId="43" dataDxfId="42" totalsRowDxfId="41">
  <autoFilter ref="G48:J51" xr:uid="{00000000-0009-0000-0100-000009000000}">
    <filterColumn colId="0" hiddenButton="1"/>
    <filterColumn colId="1" hiddenButton="1"/>
    <filterColumn colId="2" hiddenButton="1"/>
    <filterColumn colId="3" hiddenButton="1"/>
  </autoFilter>
  <tableColumns count="4">
    <tableColumn id="1" xr3:uid="{00000000-0010-0000-0800-000001000000}" name="CADEAUX ET DONS" totalsRowLabel="Sous-total" dataDxfId="40" totalsRowDxfId="39"/>
    <tableColumn id="2" xr3:uid="{00000000-0010-0000-0800-000002000000}" name="Coût prévu" dataDxfId="38" totalsRowDxfId="37"/>
    <tableColumn id="3" xr3:uid="{00000000-0010-0000-0800-000003000000}" name="Coût réel" dataDxfId="36" totalsRowDxfId="35"/>
    <tableColumn id="4" xr3:uid="{00000000-0010-0000-0800-000004000000}" name="Écart" totalsRowFunction="sum" dataDxfId="34" totalsRowDxfId="33">
      <calculatedColumnFormula>Cadeaux[[#This Row],[Coût prévu]]-Cadeaux[[#This Row],[Coût réel]]</calculatedColumnFormula>
    </tableColumn>
  </tableColumns>
  <tableStyleInfo name="Carnet d’adresses" showFirstColumn="1" showLastColumn="1" showRowStripes="1" showColumnStripes="0"/>
  <extLst>
    <ext xmlns:x14="http://schemas.microsoft.com/office/spreadsheetml/2009/9/main" uri="{504A1905-F514-4f6f-8877-14C23A59335A}">
      <x14:table altTextSummary="Entrez dans ce tableau les coûts prévus et réels relatifs aux cadeaux et aux dons. La différence est calculée automatiquement."/>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pageSetUpPr fitToPage="1"/>
  </sheetPr>
  <dimension ref="B1:B7"/>
  <sheetViews>
    <sheetView showGridLines="0" tabSelected="1" workbookViewId="0"/>
  </sheetViews>
  <sheetFormatPr baseColWidth="10" defaultColWidth="9" defaultRowHeight="12.75"/>
  <cols>
    <col min="1" max="1" width="2.375" customWidth="1"/>
    <col min="2" max="2" width="80.625" customWidth="1"/>
    <col min="3" max="3" width="2.625" customWidth="1"/>
  </cols>
  <sheetData>
    <row r="1" spans="2:2" s="5" customFormat="1" ht="30" customHeight="1">
      <c r="B1" s="6" t="s">
        <v>0</v>
      </c>
    </row>
    <row r="2" spans="2:2" ht="48.6" customHeight="1">
      <c r="B2" s="3" t="s">
        <v>1</v>
      </c>
    </row>
    <row r="3" spans="2:2" ht="34.35" customHeight="1">
      <c r="B3" s="3" t="s">
        <v>2</v>
      </c>
    </row>
    <row r="4" spans="2:2" ht="33.75" customHeight="1">
      <c r="B4" s="3" t="s">
        <v>96</v>
      </c>
    </row>
    <row r="5" spans="2:2" ht="34.35" customHeight="1">
      <c r="B5" s="19" t="s">
        <v>3</v>
      </c>
    </row>
    <row r="6" spans="2:2" ht="76.5" customHeight="1">
      <c r="B6" s="3" t="s">
        <v>4</v>
      </c>
    </row>
    <row r="7" spans="2:2" ht="14.25">
      <c r="B7" s="3"/>
    </row>
  </sheetData>
  <printOptions horizontalCentered="1"/>
  <pageMargins left="0.4" right="0.4" top="0.4" bottom="0.4" header="0.3" footer="0.3"/>
  <pageSetup paperSize="9"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7"/>
  <sheetViews>
    <sheetView showGridLines="0" zoomScaleNormal="100" workbookViewId="0"/>
  </sheetViews>
  <sheetFormatPr baseColWidth="10" defaultColWidth="9" defaultRowHeight="12.75"/>
  <cols>
    <col min="1" max="1" width="2.625" style="4" customWidth="1"/>
    <col min="2" max="2" width="35" bestFit="1" customWidth="1"/>
    <col min="3" max="5" width="15.125" customWidth="1"/>
    <col min="6" max="6" width="2.625" customWidth="1"/>
    <col min="7" max="7" width="45.5" bestFit="1" customWidth="1"/>
    <col min="8" max="10" width="15.125" customWidth="1"/>
    <col min="11" max="11" width="2.625" customWidth="1"/>
  </cols>
  <sheetData>
    <row r="1" spans="1:10" s="1" customFormat="1" ht="14.25">
      <c r="A1" s="21" t="s">
        <v>5</v>
      </c>
      <c r="B1" s="20"/>
    </row>
    <row r="2" spans="1:10" s="1" customFormat="1" ht="71.25" customHeight="1">
      <c r="A2" s="18" t="s">
        <v>6</v>
      </c>
      <c r="B2" s="13"/>
      <c r="C2" s="15" t="s">
        <v>55</v>
      </c>
      <c r="D2" s="14"/>
      <c r="E2" s="14"/>
      <c r="F2" s="14"/>
      <c r="G2" s="14"/>
      <c r="H2" s="14"/>
      <c r="I2" s="14"/>
      <c r="J2" s="14"/>
    </row>
    <row r="4" spans="1:10" ht="24.95" customHeight="1">
      <c r="A4" s="4" t="s">
        <v>95</v>
      </c>
      <c r="B4" s="28" t="s">
        <v>13</v>
      </c>
      <c r="C4" s="29"/>
      <c r="D4" s="7"/>
      <c r="E4" s="27" t="s">
        <v>58</v>
      </c>
      <c r="F4" s="27"/>
      <c r="G4" s="27"/>
      <c r="H4" s="31">
        <f>C7-J61</f>
        <v>3405</v>
      </c>
    </row>
    <row r="5" spans="1:10" ht="24.95" customHeight="1">
      <c r="B5" s="10" t="s">
        <v>14</v>
      </c>
      <c r="C5" s="23">
        <v>4300</v>
      </c>
      <c r="E5" s="27"/>
      <c r="F5" s="27"/>
      <c r="G5" s="27"/>
      <c r="H5" s="31"/>
      <c r="I5" s="8"/>
    </row>
    <row r="6" spans="1:10" ht="24.95" customHeight="1">
      <c r="B6" s="10" t="s">
        <v>15</v>
      </c>
      <c r="C6" s="23">
        <v>300</v>
      </c>
      <c r="E6" s="27" t="s">
        <v>59</v>
      </c>
      <c r="F6" s="27"/>
      <c r="G6" s="27"/>
      <c r="H6" s="31">
        <f>C12-J63</f>
        <v>3064</v>
      </c>
      <c r="I6" s="8"/>
    </row>
    <row r="7" spans="1:10" ht="24.95" customHeight="1">
      <c r="A7" s="4" t="s">
        <v>93</v>
      </c>
      <c r="B7" s="10" t="s">
        <v>16</v>
      </c>
      <c r="C7" s="24">
        <f>SUM(C5:C6)</f>
        <v>4600</v>
      </c>
      <c r="E7" s="27"/>
      <c r="F7" s="27"/>
      <c r="G7" s="27"/>
      <c r="H7" s="31"/>
      <c r="I7" s="8"/>
    </row>
    <row r="8" spans="1:10" ht="24.95" customHeight="1">
      <c r="B8" s="2"/>
      <c r="C8" s="2"/>
      <c r="D8" s="2"/>
      <c r="E8" s="27" t="s">
        <v>60</v>
      </c>
      <c r="F8" s="27"/>
      <c r="G8" s="27"/>
      <c r="H8" s="31">
        <f>H6-H4</f>
        <v>-341</v>
      </c>
      <c r="I8" s="8"/>
    </row>
    <row r="9" spans="1:10" ht="24.95" customHeight="1">
      <c r="A9" s="4" t="s">
        <v>94</v>
      </c>
      <c r="B9" s="28" t="s">
        <v>17</v>
      </c>
      <c r="C9" s="30"/>
      <c r="D9" s="7"/>
      <c r="E9" s="27"/>
      <c r="F9" s="27"/>
      <c r="G9" s="27"/>
      <c r="H9" s="31"/>
      <c r="I9" s="9"/>
    </row>
    <row r="10" spans="1:10" ht="24.95" customHeight="1">
      <c r="B10" s="10" t="s">
        <v>14</v>
      </c>
      <c r="C10" s="23">
        <v>4000</v>
      </c>
      <c r="I10" s="8"/>
    </row>
    <row r="11" spans="1:10" ht="24.95" customHeight="1">
      <c r="B11" s="10" t="s">
        <v>15</v>
      </c>
      <c r="C11" s="23">
        <v>300</v>
      </c>
      <c r="E11" s="8"/>
      <c r="H11" s="22"/>
      <c r="I11" s="8"/>
    </row>
    <row r="12" spans="1:10" ht="24.95" customHeight="1">
      <c r="B12" s="10" t="s">
        <v>16</v>
      </c>
      <c r="C12" s="24">
        <f>SUM(C10:C11)</f>
        <v>4300</v>
      </c>
    </row>
    <row r="14" spans="1:10" ht="24.95" customHeight="1">
      <c r="A14" s="4" t="s">
        <v>7</v>
      </c>
      <c r="B14" s="12" t="s">
        <v>18</v>
      </c>
      <c r="C14" s="12" t="s">
        <v>56</v>
      </c>
      <c r="D14" s="12" t="s">
        <v>57</v>
      </c>
      <c r="E14" s="12" t="s">
        <v>61</v>
      </c>
      <c r="F14" s="16"/>
      <c r="G14" s="12" t="s">
        <v>62</v>
      </c>
      <c r="H14" s="12" t="s">
        <v>56</v>
      </c>
      <c r="I14" s="12" t="s">
        <v>57</v>
      </c>
      <c r="J14" s="12" t="s">
        <v>61</v>
      </c>
    </row>
    <row r="15" spans="1:10" ht="24.95" customHeight="1">
      <c r="B15" s="11" t="s">
        <v>19</v>
      </c>
      <c r="C15" s="25">
        <v>1000</v>
      </c>
      <c r="D15" s="25">
        <v>1000</v>
      </c>
      <c r="E15" s="25">
        <f>Logement[[#This Row],[Coût prévu]]-Logement[[#This Row],[Coût réel]]</f>
        <v>0</v>
      </c>
      <c r="F15" s="16"/>
      <c r="G15" s="11" t="s">
        <v>63</v>
      </c>
      <c r="H15" s="25"/>
      <c r="I15" s="25"/>
      <c r="J15" s="25">
        <f>Loisirs[[#This Row],[Coût prévu]]-Loisirs[[#This Row],[Coût réel]]</f>
        <v>0</v>
      </c>
    </row>
    <row r="16" spans="1:10" ht="24.95" customHeight="1">
      <c r="B16" s="11" t="s">
        <v>20</v>
      </c>
      <c r="C16" s="25">
        <v>54</v>
      </c>
      <c r="D16" s="25">
        <v>100</v>
      </c>
      <c r="E16" s="25">
        <f>Logement[[#This Row],[Coût prévu]]-Logement[[#This Row],[Coût réel]]</f>
        <v>-46</v>
      </c>
      <c r="F16" s="16"/>
      <c r="G16" s="11" t="s">
        <v>64</v>
      </c>
      <c r="H16" s="25"/>
      <c r="I16" s="25"/>
      <c r="J16" s="25">
        <f>Loisirs[[#This Row],[Coût prévu]]-Loisirs[[#This Row],[Coût réel]]</f>
        <v>0</v>
      </c>
    </row>
    <row r="17" spans="1:10" ht="24.95" customHeight="1">
      <c r="B17" s="11" t="s">
        <v>21</v>
      </c>
      <c r="C17" s="25">
        <v>44</v>
      </c>
      <c r="D17" s="25">
        <v>56</v>
      </c>
      <c r="E17" s="25">
        <f>Logement[[#This Row],[Coût prévu]]-Logement[[#This Row],[Coût réel]]</f>
        <v>-12</v>
      </c>
      <c r="F17" s="16"/>
      <c r="G17" s="11" t="s">
        <v>65</v>
      </c>
      <c r="H17" s="25"/>
      <c r="I17" s="25"/>
      <c r="J17" s="25">
        <f>Loisirs[[#This Row],[Coût prévu]]-Loisirs[[#This Row],[Coût réel]]</f>
        <v>0</v>
      </c>
    </row>
    <row r="18" spans="1:10" ht="24.95" customHeight="1">
      <c r="B18" s="11" t="s">
        <v>22</v>
      </c>
      <c r="C18" s="25">
        <v>22</v>
      </c>
      <c r="D18" s="25">
        <v>28</v>
      </c>
      <c r="E18" s="25">
        <f>Logement[[#This Row],[Coût prévu]]-Logement[[#This Row],[Coût réel]]</f>
        <v>-6</v>
      </c>
      <c r="F18" s="16"/>
      <c r="G18" s="11" t="s">
        <v>66</v>
      </c>
      <c r="H18" s="25"/>
      <c r="I18" s="25"/>
      <c r="J18" s="25">
        <f>Loisirs[[#This Row],[Coût prévu]]-Loisirs[[#This Row],[Coût réel]]</f>
        <v>0</v>
      </c>
    </row>
    <row r="19" spans="1:10" ht="24.95" customHeight="1">
      <c r="B19" s="11" t="s">
        <v>23</v>
      </c>
      <c r="C19" s="25">
        <v>8</v>
      </c>
      <c r="D19" s="25">
        <v>8</v>
      </c>
      <c r="E19" s="25">
        <f>Logement[[#This Row],[Coût prévu]]-Logement[[#This Row],[Coût réel]]</f>
        <v>0</v>
      </c>
      <c r="F19" s="16"/>
      <c r="G19" s="11" t="s">
        <v>67</v>
      </c>
      <c r="H19" s="25"/>
      <c r="I19" s="25"/>
      <c r="J19" s="25">
        <f>Loisirs[[#This Row],[Coût prévu]]-Loisirs[[#This Row],[Coût réel]]</f>
        <v>0</v>
      </c>
    </row>
    <row r="20" spans="1:10" ht="24.95" customHeight="1">
      <c r="B20" s="11" t="s">
        <v>24</v>
      </c>
      <c r="C20" s="25">
        <v>34</v>
      </c>
      <c r="D20" s="25">
        <v>34</v>
      </c>
      <c r="E20" s="25">
        <f>Logement[[#This Row],[Coût prévu]]-Logement[[#This Row],[Coût réel]]</f>
        <v>0</v>
      </c>
      <c r="F20" s="16"/>
      <c r="G20" s="11" t="s">
        <v>68</v>
      </c>
      <c r="H20" s="25"/>
      <c r="I20" s="25"/>
      <c r="J20" s="25">
        <f>Loisirs[[#This Row],[Coût prévu]]-Loisirs[[#This Row],[Coût réel]]</f>
        <v>0</v>
      </c>
    </row>
    <row r="21" spans="1:10" ht="24.95" customHeight="1">
      <c r="B21" s="11" t="s">
        <v>25</v>
      </c>
      <c r="C21" s="25">
        <v>10</v>
      </c>
      <c r="D21" s="25">
        <v>10</v>
      </c>
      <c r="E21" s="25">
        <f>Logement[[#This Row],[Coût prévu]]-Logement[[#This Row],[Coût réel]]</f>
        <v>0</v>
      </c>
      <c r="F21" s="16"/>
      <c r="G21" s="11" t="s">
        <v>69</v>
      </c>
      <c r="H21" s="25"/>
      <c r="I21" s="25"/>
      <c r="J21" s="25">
        <f>Loisirs[[#This Row],[Coût prévu]]-Loisirs[[#This Row],[Coût réel]]</f>
        <v>0</v>
      </c>
    </row>
    <row r="22" spans="1:10" ht="24.95" customHeight="1">
      <c r="B22" s="11" t="s">
        <v>26</v>
      </c>
      <c r="C22" s="25">
        <v>23</v>
      </c>
      <c r="D22" s="25">
        <v>0</v>
      </c>
      <c r="E22" s="25">
        <f>Logement[[#This Row],[Coût prévu]]-Logement[[#This Row],[Coût réel]]</f>
        <v>23</v>
      </c>
      <c r="F22" s="16"/>
      <c r="G22" s="11" t="s">
        <v>69</v>
      </c>
      <c r="H22" s="25"/>
      <c r="I22" s="25"/>
      <c r="J22" s="25">
        <f>Loisirs[[#This Row],[Coût prévu]]-Loisirs[[#This Row],[Coût réel]]</f>
        <v>0</v>
      </c>
    </row>
    <row r="23" spans="1:10" ht="24.95" customHeight="1">
      <c r="B23" s="11" t="s">
        <v>27</v>
      </c>
      <c r="C23" s="25">
        <v>0</v>
      </c>
      <c r="D23" s="25">
        <v>0</v>
      </c>
      <c r="E23" s="25">
        <f>Logement[[#This Row],[Coût prévu]]-Logement[[#This Row],[Coût réel]]</f>
        <v>0</v>
      </c>
      <c r="F23" s="16"/>
      <c r="G23" s="11" t="s">
        <v>28</v>
      </c>
      <c r="H23" s="25"/>
      <c r="I23" s="25"/>
      <c r="J23" s="25">
        <f>Loisirs[[#This Row],[Coût prévu]]-Loisirs[[#This Row],[Coût réel]]</f>
        <v>0</v>
      </c>
    </row>
    <row r="24" spans="1:10" ht="24.95" customHeight="1">
      <c r="B24" s="11" t="s">
        <v>28</v>
      </c>
      <c r="C24" s="25">
        <v>0</v>
      </c>
      <c r="D24" s="25">
        <v>0</v>
      </c>
      <c r="E24" s="25">
        <f>Logement[[#This Row],[Coût prévu]]-Logement[[#This Row],[Coût réel]]</f>
        <v>0</v>
      </c>
      <c r="F24" s="16"/>
      <c r="G24" s="17" t="s">
        <v>29</v>
      </c>
      <c r="H24" s="25"/>
      <c r="I24" s="25"/>
      <c r="J24" s="25">
        <f>SUBTOTAL(109,Loisirs[Écart])</f>
        <v>0</v>
      </c>
    </row>
    <row r="25" spans="1:10" ht="24.95" customHeight="1">
      <c r="B25" s="17" t="s">
        <v>29</v>
      </c>
      <c r="C25" s="25"/>
      <c r="D25" s="25"/>
      <c r="E25" s="25">
        <f>SUBTOTAL(109,Logement[Écart])</f>
        <v>-41</v>
      </c>
      <c r="F25" s="16"/>
      <c r="G25" s="26"/>
      <c r="H25" s="26"/>
      <c r="I25" s="26"/>
      <c r="J25" s="26"/>
    </row>
    <row r="26" spans="1:10" ht="24.95" customHeight="1">
      <c r="B26" s="26"/>
      <c r="C26" s="26"/>
      <c r="D26" s="26"/>
      <c r="E26" s="26"/>
      <c r="F26" s="16"/>
      <c r="G26" s="12" t="s">
        <v>70</v>
      </c>
      <c r="H26" s="12" t="s">
        <v>56</v>
      </c>
      <c r="I26" s="12" t="s">
        <v>57</v>
      </c>
      <c r="J26" s="12" t="s">
        <v>61</v>
      </c>
    </row>
    <row r="27" spans="1:10" ht="24.95" customHeight="1">
      <c r="A27" s="4" t="s">
        <v>8</v>
      </c>
      <c r="B27" s="12" t="s">
        <v>30</v>
      </c>
      <c r="C27" s="12" t="s">
        <v>56</v>
      </c>
      <c r="D27" s="12" t="s">
        <v>57</v>
      </c>
      <c r="E27" s="12" t="s">
        <v>61</v>
      </c>
      <c r="F27" s="16"/>
      <c r="G27" s="11" t="s">
        <v>71</v>
      </c>
      <c r="H27" s="25"/>
      <c r="I27" s="25"/>
      <c r="J27" s="25">
        <f>Emprunts[[#This Row],[Coût prévu]]-Emprunts[[#This Row],[Coût réel]]</f>
        <v>0</v>
      </c>
    </row>
    <row r="28" spans="1:10" ht="24.95" customHeight="1">
      <c r="B28" s="11" t="s">
        <v>31</v>
      </c>
      <c r="C28" s="25"/>
      <c r="D28" s="25"/>
      <c r="E28" s="25">
        <f>Transport[[#This Row],[Coût prévu]]-Transport[[#This Row],[Coût réel]]</f>
        <v>0</v>
      </c>
      <c r="F28" s="16"/>
      <c r="G28" s="11" t="s">
        <v>72</v>
      </c>
      <c r="H28" s="25"/>
      <c r="I28" s="25"/>
      <c r="J28" s="25">
        <f>Emprunts[[#This Row],[Coût prévu]]-Emprunts[[#This Row],[Coût réel]]</f>
        <v>0</v>
      </c>
    </row>
    <row r="29" spans="1:10" ht="24.95" customHeight="1">
      <c r="B29" s="11" t="s">
        <v>32</v>
      </c>
      <c r="C29" s="25"/>
      <c r="D29" s="25"/>
      <c r="E29" s="25">
        <f>Transport[[#This Row],[Coût prévu]]-Transport[[#This Row],[Coût réel]]</f>
        <v>0</v>
      </c>
      <c r="F29" s="16"/>
      <c r="G29" s="11" t="s">
        <v>73</v>
      </c>
      <c r="H29" s="25"/>
      <c r="I29" s="25"/>
      <c r="J29" s="25">
        <f>Emprunts[[#This Row],[Coût prévu]]-Emprunts[[#This Row],[Coût réel]]</f>
        <v>0</v>
      </c>
    </row>
    <row r="30" spans="1:10" ht="24.95" customHeight="1">
      <c r="B30" s="11" t="s">
        <v>33</v>
      </c>
      <c r="C30" s="25"/>
      <c r="D30" s="25"/>
      <c r="E30" s="25">
        <f>Transport[[#This Row],[Coût prévu]]-Transport[[#This Row],[Coût réel]]</f>
        <v>0</v>
      </c>
      <c r="F30" s="16"/>
      <c r="G30" s="11" t="s">
        <v>73</v>
      </c>
      <c r="H30" s="25"/>
      <c r="I30" s="25"/>
      <c r="J30" s="25">
        <f>Emprunts[[#This Row],[Coût prévu]]-Emprunts[[#This Row],[Coût réel]]</f>
        <v>0</v>
      </c>
    </row>
    <row r="31" spans="1:10" ht="24.95" customHeight="1">
      <c r="B31" s="11" t="s">
        <v>34</v>
      </c>
      <c r="C31" s="25"/>
      <c r="D31" s="25"/>
      <c r="E31" s="25">
        <f>Transport[[#This Row],[Coût prévu]]-Transport[[#This Row],[Coût réel]]</f>
        <v>0</v>
      </c>
      <c r="F31" s="16"/>
      <c r="G31" s="11" t="s">
        <v>73</v>
      </c>
      <c r="H31" s="25"/>
      <c r="I31" s="25"/>
      <c r="J31" s="25">
        <f>Emprunts[[#This Row],[Coût prévu]]-Emprunts[[#This Row],[Coût réel]]</f>
        <v>0</v>
      </c>
    </row>
    <row r="32" spans="1:10" ht="24.95" customHeight="1">
      <c r="B32" s="11" t="s">
        <v>35</v>
      </c>
      <c r="C32" s="25"/>
      <c r="D32" s="25"/>
      <c r="E32" s="25">
        <f>Transport[[#This Row],[Coût prévu]]-Transport[[#This Row],[Coût réel]]</f>
        <v>0</v>
      </c>
      <c r="F32" s="16"/>
      <c r="G32" s="11" t="s">
        <v>28</v>
      </c>
      <c r="H32" s="25"/>
      <c r="I32" s="25"/>
      <c r="J32" s="25">
        <f>Emprunts[[#This Row],[Coût prévu]]-Emprunts[[#This Row],[Coût réel]]</f>
        <v>0</v>
      </c>
    </row>
    <row r="33" spans="1:10" ht="24.95" customHeight="1">
      <c r="B33" s="11" t="s">
        <v>36</v>
      </c>
      <c r="C33" s="25"/>
      <c r="D33" s="25"/>
      <c r="E33" s="25">
        <f>Transport[[#This Row],[Coût prévu]]-Transport[[#This Row],[Coût réel]]</f>
        <v>0</v>
      </c>
      <c r="F33" s="16"/>
      <c r="G33" s="17" t="s">
        <v>29</v>
      </c>
      <c r="H33" s="25"/>
      <c r="I33" s="25"/>
      <c r="J33" s="25">
        <f>SUBTOTAL(109,Emprunts[Écart])</f>
        <v>0</v>
      </c>
    </row>
    <row r="34" spans="1:10" ht="24.95" customHeight="1">
      <c r="B34" s="11" t="s">
        <v>28</v>
      </c>
      <c r="C34" s="25"/>
      <c r="D34" s="25"/>
      <c r="E34" s="25">
        <f>Transport[[#This Row],[Coût prévu]]-Transport[[#This Row],[Coût réel]]</f>
        <v>0</v>
      </c>
      <c r="F34" s="16"/>
      <c r="G34" s="26"/>
      <c r="H34" s="26"/>
      <c r="I34" s="26"/>
      <c r="J34" s="26"/>
    </row>
    <row r="35" spans="1:10" ht="24.95" customHeight="1">
      <c r="B35" s="17" t="s">
        <v>29</v>
      </c>
      <c r="C35" s="25"/>
      <c r="D35" s="25"/>
      <c r="E35" s="25">
        <f>SUBTOTAL(109,Transport[Écart])</f>
        <v>0</v>
      </c>
      <c r="F35" s="16"/>
      <c r="G35" s="12" t="s">
        <v>74</v>
      </c>
      <c r="H35" s="12" t="s">
        <v>56</v>
      </c>
      <c r="I35" s="12" t="s">
        <v>57</v>
      </c>
      <c r="J35" s="12" t="s">
        <v>61</v>
      </c>
    </row>
    <row r="36" spans="1:10" ht="24.95" customHeight="1">
      <c r="B36" s="26"/>
      <c r="C36" s="26"/>
      <c r="D36" s="26"/>
      <c r="E36" s="26"/>
      <c r="F36" s="16"/>
      <c r="G36" s="11" t="s">
        <v>75</v>
      </c>
      <c r="H36" s="25"/>
      <c r="I36" s="25"/>
      <c r="J36" s="25">
        <f>Impôts[[#This Row],[Coût prévu]]-Impôts[[#This Row],[Coût réel]]</f>
        <v>0</v>
      </c>
    </row>
    <row r="37" spans="1:10" ht="24.95" customHeight="1">
      <c r="A37" s="4" t="s">
        <v>9</v>
      </c>
      <c r="B37" s="12" t="s">
        <v>37</v>
      </c>
      <c r="C37" s="12" t="s">
        <v>56</v>
      </c>
      <c r="D37" s="12" t="s">
        <v>57</v>
      </c>
      <c r="E37" s="12" t="s">
        <v>61</v>
      </c>
      <c r="F37" s="16"/>
      <c r="G37" s="11" t="s">
        <v>76</v>
      </c>
      <c r="H37" s="25"/>
      <c r="I37" s="25"/>
      <c r="J37" s="25">
        <f>Impôts[[#This Row],[Coût prévu]]-Impôts[[#This Row],[Coût réel]]</f>
        <v>0</v>
      </c>
    </row>
    <row r="38" spans="1:10" ht="24.95" customHeight="1">
      <c r="B38" s="11" t="s">
        <v>38</v>
      </c>
      <c r="C38" s="25"/>
      <c r="D38" s="25"/>
      <c r="E38" s="25">
        <f>Assurance[[#This Row],[Coût prévu]]-Assurance[[#This Row],[Coût réel]]</f>
        <v>0</v>
      </c>
      <c r="F38" s="16"/>
      <c r="G38" s="11" t="s">
        <v>77</v>
      </c>
      <c r="H38" s="25"/>
      <c r="I38" s="25"/>
      <c r="J38" s="25">
        <f>Impôts[[#This Row],[Coût prévu]]-Impôts[[#This Row],[Coût réel]]</f>
        <v>0</v>
      </c>
    </row>
    <row r="39" spans="1:10" ht="24.95" customHeight="1">
      <c r="B39" s="11" t="s">
        <v>39</v>
      </c>
      <c r="C39" s="25"/>
      <c r="D39" s="25"/>
      <c r="E39" s="25">
        <f>Assurance[[#This Row],[Coût prévu]]-Assurance[[#This Row],[Coût réel]]</f>
        <v>0</v>
      </c>
      <c r="F39" s="16"/>
      <c r="G39" s="11" t="s">
        <v>28</v>
      </c>
      <c r="H39" s="25"/>
      <c r="I39" s="25"/>
      <c r="J39" s="25">
        <f>Impôts[[#This Row],[Coût prévu]]-Impôts[[#This Row],[Coût réel]]</f>
        <v>0</v>
      </c>
    </row>
    <row r="40" spans="1:10" ht="24.95" customHeight="1">
      <c r="B40" s="11" t="s">
        <v>40</v>
      </c>
      <c r="C40" s="25"/>
      <c r="D40" s="25"/>
      <c r="E40" s="25">
        <f>Assurance[[#This Row],[Coût prévu]]-Assurance[[#This Row],[Coût réel]]</f>
        <v>0</v>
      </c>
      <c r="F40" s="16"/>
      <c r="G40" s="17" t="s">
        <v>29</v>
      </c>
      <c r="H40" s="25"/>
      <c r="I40" s="25"/>
      <c r="J40" s="25">
        <f>SUBTOTAL(109,Impôts[Écart])</f>
        <v>0</v>
      </c>
    </row>
    <row r="41" spans="1:10" ht="24.95" customHeight="1">
      <c r="B41" s="11" t="s">
        <v>28</v>
      </c>
      <c r="C41" s="25"/>
      <c r="D41" s="25"/>
      <c r="E41" s="25">
        <f>Assurance[[#This Row],[Coût prévu]]-Assurance[[#This Row],[Coût réel]]</f>
        <v>0</v>
      </c>
      <c r="F41" s="16"/>
      <c r="G41" s="26"/>
      <c r="H41" s="26"/>
      <c r="I41" s="26"/>
      <c r="J41" s="26"/>
    </row>
    <row r="42" spans="1:10" ht="24.95" customHeight="1">
      <c r="B42" s="17" t="s">
        <v>29</v>
      </c>
      <c r="C42" s="25"/>
      <c r="D42" s="25"/>
      <c r="E42" s="25">
        <f>SUBTOTAL(109,Assurance[Écart])</f>
        <v>0</v>
      </c>
      <c r="F42" s="16"/>
      <c r="G42" s="12" t="s">
        <v>78</v>
      </c>
      <c r="H42" s="12" t="s">
        <v>56</v>
      </c>
      <c r="I42" s="12" t="s">
        <v>57</v>
      </c>
      <c r="J42" s="12" t="s">
        <v>61</v>
      </c>
    </row>
    <row r="43" spans="1:10" ht="24.95" customHeight="1">
      <c r="B43" s="26"/>
      <c r="C43" s="26"/>
      <c r="D43" s="26"/>
      <c r="E43" s="26"/>
      <c r="F43" s="16"/>
      <c r="G43" s="11" t="s">
        <v>79</v>
      </c>
      <c r="H43" s="25"/>
      <c r="I43" s="25"/>
      <c r="J43" s="25">
        <f>Épargne[[#This Row],[Coût prévu]]-Épargne[[#This Row],[Coût réel]]</f>
        <v>0</v>
      </c>
    </row>
    <row r="44" spans="1:10" ht="24.95" customHeight="1">
      <c r="A44" s="4" t="s">
        <v>10</v>
      </c>
      <c r="B44" s="12" t="s">
        <v>41</v>
      </c>
      <c r="C44" s="12" t="s">
        <v>56</v>
      </c>
      <c r="D44" s="12" t="s">
        <v>57</v>
      </c>
      <c r="E44" s="12" t="s">
        <v>61</v>
      </c>
      <c r="F44" s="16"/>
      <c r="G44" s="11" t="s">
        <v>80</v>
      </c>
      <c r="H44" s="25"/>
      <c r="I44" s="25"/>
      <c r="J44" s="25">
        <f>Épargne[[#This Row],[Coût prévu]]-Épargne[[#This Row],[Coût réel]]</f>
        <v>0</v>
      </c>
    </row>
    <row r="45" spans="1:10" ht="24.95" customHeight="1">
      <c r="B45" s="11" t="s">
        <v>42</v>
      </c>
      <c r="C45" s="25"/>
      <c r="D45" s="25"/>
      <c r="E45" s="25">
        <f>Alimentation[[#This Row],[Coût prévu]]-Alimentation[[#This Row],[Coût réel]]</f>
        <v>0</v>
      </c>
      <c r="F45" s="16"/>
      <c r="G45" s="11" t="s">
        <v>28</v>
      </c>
      <c r="H45" s="25"/>
      <c r="I45" s="25"/>
      <c r="J45" s="25">
        <f>Épargne[[#This Row],[Coût prévu]]-Épargne[[#This Row],[Coût réel]]</f>
        <v>0</v>
      </c>
    </row>
    <row r="46" spans="1:10" ht="24.95" customHeight="1">
      <c r="B46" s="11" t="s">
        <v>43</v>
      </c>
      <c r="C46" s="25"/>
      <c r="D46" s="25"/>
      <c r="E46" s="25">
        <f>Alimentation[[#This Row],[Coût prévu]]-Alimentation[[#This Row],[Coût réel]]</f>
        <v>0</v>
      </c>
      <c r="F46" s="16"/>
      <c r="G46" s="17" t="s">
        <v>29</v>
      </c>
      <c r="H46" s="25"/>
      <c r="I46" s="25"/>
      <c r="J46" s="25">
        <f>SUBTOTAL(109,Épargne[Écart])</f>
        <v>0</v>
      </c>
    </row>
    <row r="47" spans="1:10" ht="24.95" customHeight="1">
      <c r="B47" s="11" t="s">
        <v>28</v>
      </c>
      <c r="C47" s="25"/>
      <c r="D47" s="25"/>
      <c r="E47" s="25">
        <f>Alimentation[[#This Row],[Coût prévu]]-Alimentation[[#This Row],[Coût réel]]</f>
        <v>0</v>
      </c>
      <c r="F47" s="16"/>
      <c r="G47" s="26"/>
      <c r="H47" s="26"/>
      <c r="I47" s="26"/>
      <c r="J47" s="26"/>
    </row>
    <row r="48" spans="1:10" ht="24.95" customHeight="1">
      <c r="B48" s="17" t="s">
        <v>29</v>
      </c>
      <c r="C48" s="25"/>
      <c r="D48" s="25"/>
      <c r="E48" s="25">
        <f>SUBTOTAL(109,Alimentation[Écart])</f>
        <v>0</v>
      </c>
      <c r="F48" s="16"/>
      <c r="G48" s="12" t="s">
        <v>81</v>
      </c>
      <c r="H48" s="12" t="s">
        <v>56</v>
      </c>
      <c r="I48" s="12" t="s">
        <v>57</v>
      </c>
      <c r="J48" s="12" t="s">
        <v>61</v>
      </c>
    </row>
    <row r="49" spans="1:10" ht="24.95" customHeight="1">
      <c r="B49" s="26"/>
      <c r="C49" s="26"/>
      <c r="D49" s="26"/>
      <c r="E49" s="26"/>
      <c r="F49" s="16"/>
      <c r="G49" s="11" t="s">
        <v>82</v>
      </c>
      <c r="H49" s="25"/>
      <c r="I49" s="25"/>
      <c r="J49" s="25">
        <f>Cadeaux[[#This Row],[Coût prévu]]-Cadeaux[[#This Row],[Coût réel]]</f>
        <v>0</v>
      </c>
    </row>
    <row r="50" spans="1:10" ht="24.95" customHeight="1">
      <c r="A50" s="4" t="s">
        <v>11</v>
      </c>
      <c r="B50" s="12" t="s">
        <v>44</v>
      </c>
      <c r="C50" s="12" t="s">
        <v>56</v>
      </c>
      <c r="D50" s="12" t="s">
        <v>57</v>
      </c>
      <c r="E50" s="12" t="s">
        <v>61</v>
      </c>
      <c r="F50" s="16"/>
      <c r="G50" s="11" t="s">
        <v>83</v>
      </c>
      <c r="H50" s="25"/>
      <c r="I50" s="25"/>
      <c r="J50" s="25">
        <f>Cadeaux[[#This Row],[Coût prévu]]-Cadeaux[[#This Row],[Coût réel]]</f>
        <v>0</v>
      </c>
    </row>
    <row r="51" spans="1:10" ht="24.95" customHeight="1">
      <c r="B51" s="11" t="s">
        <v>45</v>
      </c>
      <c r="C51" s="25"/>
      <c r="D51" s="25"/>
      <c r="E51" s="25">
        <f>Animaux[[#This Row],[Coût prévu]]-Animaux[[#This Row],[Coût réel]]</f>
        <v>0</v>
      </c>
      <c r="F51" s="16"/>
      <c r="G51" s="11" t="s">
        <v>84</v>
      </c>
      <c r="H51" s="25"/>
      <c r="I51" s="25"/>
      <c r="J51" s="25">
        <f>Cadeaux[[#This Row],[Coût prévu]]-Cadeaux[[#This Row],[Coût réel]]</f>
        <v>0</v>
      </c>
    </row>
    <row r="52" spans="1:10" ht="24.95" customHeight="1">
      <c r="B52" s="11" t="s">
        <v>46</v>
      </c>
      <c r="C52" s="25"/>
      <c r="D52" s="25"/>
      <c r="E52" s="25">
        <f>Animaux[[#This Row],[Coût prévu]]-Animaux[[#This Row],[Coût réel]]</f>
        <v>0</v>
      </c>
      <c r="F52" s="16"/>
      <c r="G52" s="17" t="s">
        <v>29</v>
      </c>
      <c r="H52" s="25"/>
      <c r="I52" s="25"/>
      <c r="J52" s="25">
        <f>SUBTOTAL(109,Cadeaux[Écart])</f>
        <v>0</v>
      </c>
    </row>
    <row r="53" spans="1:10" ht="24.95" customHeight="1">
      <c r="B53" s="11" t="s">
        <v>47</v>
      </c>
      <c r="C53" s="25"/>
      <c r="D53" s="25"/>
      <c r="E53" s="25">
        <f>Animaux[[#This Row],[Coût prévu]]-Animaux[[#This Row],[Coût réel]]</f>
        <v>0</v>
      </c>
      <c r="F53" s="16"/>
      <c r="G53" s="26"/>
      <c r="H53" s="26"/>
      <c r="I53" s="26"/>
      <c r="J53" s="26"/>
    </row>
    <row r="54" spans="1:10" ht="24.95" customHeight="1">
      <c r="B54" s="11" t="s">
        <v>48</v>
      </c>
      <c r="C54" s="25"/>
      <c r="D54" s="25"/>
      <c r="E54" s="25">
        <f>Animaux[[#This Row],[Coût prévu]]-Animaux[[#This Row],[Coût réel]]</f>
        <v>0</v>
      </c>
      <c r="F54" s="16"/>
      <c r="G54" s="12" t="s">
        <v>91</v>
      </c>
      <c r="H54" s="12" t="s">
        <v>56</v>
      </c>
      <c r="I54" s="12" t="s">
        <v>57</v>
      </c>
      <c r="J54" s="12" t="s">
        <v>61</v>
      </c>
    </row>
    <row r="55" spans="1:10" ht="24.95" customHeight="1">
      <c r="B55" s="11" t="s">
        <v>28</v>
      </c>
      <c r="C55" s="25"/>
      <c r="D55" s="25"/>
      <c r="E55" s="25">
        <f>Animaux[[#This Row],[Coût prévu]]-Animaux[[#This Row],[Coût réel]]</f>
        <v>0</v>
      </c>
      <c r="F55" s="16"/>
      <c r="G55" s="11" t="s">
        <v>85</v>
      </c>
      <c r="H55" s="25"/>
      <c r="I55" s="25"/>
      <c r="J55" s="25">
        <f>Juridique[[#This Row],[Coût prévu]]-Juridique[[#This Row],[Coût réel]]</f>
        <v>0</v>
      </c>
    </row>
    <row r="56" spans="1:10" ht="24.95" customHeight="1">
      <c r="B56" s="17" t="s">
        <v>29</v>
      </c>
      <c r="C56" s="25"/>
      <c r="D56" s="25"/>
      <c r="E56" s="25">
        <f>SUBTOTAL(109,Animaux[Écart])</f>
        <v>0</v>
      </c>
      <c r="F56" s="16"/>
      <c r="G56" s="11" t="s">
        <v>86</v>
      </c>
      <c r="H56" s="25"/>
      <c r="I56" s="25"/>
      <c r="J56" s="25">
        <f>Juridique[[#This Row],[Coût prévu]]-Juridique[[#This Row],[Coût réel]]</f>
        <v>0</v>
      </c>
    </row>
    <row r="57" spans="1:10" ht="24.95" customHeight="1">
      <c r="B57" s="26"/>
      <c r="C57" s="26"/>
      <c r="D57" s="26"/>
      <c r="E57" s="26"/>
      <c r="F57" s="16"/>
      <c r="G57" s="11" t="s">
        <v>87</v>
      </c>
      <c r="H57" s="25"/>
      <c r="I57" s="25"/>
      <c r="J57" s="25">
        <f>Juridique[[#This Row],[Coût prévu]]-Juridique[[#This Row],[Coût réel]]</f>
        <v>0</v>
      </c>
    </row>
    <row r="58" spans="1:10" ht="24.95" customHeight="1">
      <c r="A58" s="4" t="s">
        <v>12</v>
      </c>
      <c r="B58" s="12" t="s">
        <v>49</v>
      </c>
      <c r="C58" s="12" t="s">
        <v>56</v>
      </c>
      <c r="D58" s="12" t="s">
        <v>57</v>
      </c>
      <c r="E58" s="12" t="s">
        <v>61</v>
      </c>
      <c r="F58" s="16"/>
      <c r="G58" s="11" t="s">
        <v>28</v>
      </c>
      <c r="H58" s="25"/>
      <c r="I58" s="25"/>
      <c r="J58" s="25">
        <f>Juridique[[#This Row],[Coût prévu]]-Juridique[[#This Row],[Coût réel]]</f>
        <v>0</v>
      </c>
    </row>
    <row r="59" spans="1:10" ht="24.95" customHeight="1">
      <c r="B59" s="11" t="s">
        <v>46</v>
      </c>
      <c r="C59" s="25"/>
      <c r="D59" s="25"/>
      <c r="E59" s="25">
        <f>SoinsPersonnels[[#This Row],[Coût prévu]]-SoinsPersonnels[[#This Row],[Coût réel]]</f>
        <v>0</v>
      </c>
      <c r="F59" s="16"/>
      <c r="G59" s="17" t="s">
        <v>29</v>
      </c>
      <c r="H59" s="25"/>
      <c r="I59" s="25"/>
      <c r="J59" s="25">
        <f>SUBTOTAL(109,Juridique[Écart])</f>
        <v>0</v>
      </c>
    </row>
    <row r="60" spans="1:10" ht="24.95" customHeight="1">
      <c r="B60" s="11" t="s">
        <v>50</v>
      </c>
      <c r="C60" s="25"/>
      <c r="D60" s="25"/>
      <c r="E60" s="25">
        <f>SoinsPersonnels[[#This Row],[Coût prévu]]-SoinsPersonnels[[#This Row],[Coût réel]]</f>
        <v>0</v>
      </c>
      <c r="F60" s="16"/>
      <c r="G60" s="26"/>
      <c r="H60" s="26"/>
      <c r="I60" s="26"/>
      <c r="J60" s="26"/>
    </row>
    <row r="61" spans="1:10" ht="24.95" customHeight="1">
      <c r="A61" s="4" t="s">
        <v>92</v>
      </c>
      <c r="B61" s="11" t="s">
        <v>51</v>
      </c>
      <c r="C61" s="25"/>
      <c r="D61" s="25"/>
      <c r="E61" s="25">
        <f>SoinsPersonnels[[#This Row],[Coût prévu]]-SoinsPersonnels[[#This Row],[Coût réel]]</f>
        <v>0</v>
      </c>
      <c r="F61" s="16"/>
      <c r="G61" s="27" t="s">
        <v>88</v>
      </c>
      <c r="H61" s="27"/>
      <c r="I61" s="27"/>
      <c r="J61" s="31">
        <f>SUBTOTAL(109,Logement[Coût prévu],Transport[Coût prévu],Assurance[Coût prévu],Alimentation[Coût prévu],Animaux[Coût prévu],SoinsPersonnels[Coût prévu],Loisirs[Coût prévu],Emprunts[Coût prévu],Impôts[Coût prévu],Épargne[Coût prévu],Cadeaux[Coût prévu],Juridique[Coût prévu])</f>
        <v>1195</v>
      </c>
    </row>
    <row r="62" spans="1:10" ht="24.95" customHeight="1">
      <c r="B62" s="11" t="s">
        <v>52</v>
      </c>
      <c r="C62" s="25"/>
      <c r="D62" s="25"/>
      <c r="E62" s="25">
        <f>SoinsPersonnels[[#This Row],[Coût prévu]]-SoinsPersonnels[[#This Row],[Coût réel]]</f>
        <v>0</v>
      </c>
      <c r="F62" s="16"/>
      <c r="G62" s="27"/>
      <c r="H62" s="27"/>
      <c r="I62" s="27"/>
      <c r="J62" s="31"/>
    </row>
    <row r="63" spans="1:10" ht="24.95" customHeight="1">
      <c r="B63" s="11" t="s">
        <v>53</v>
      </c>
      <c r="C63" s="25"/>
      <c r="D63" s="25"/>
      <c r="E63" s="25">
        <f>SoinsPersonnels[[#This Row],[Coût prévu]]-SoinsPersonnels[[#This Row],[Coût réel]]</f>
        <v>0</v>
      </c>
      <c r="F63" s="16"/>
      <c r="G63" s="27" t="s">
        <v>89</v>
      </c>
      <c r="H63" s="27"/>
      <c r="I63" s="27"/>
      <c r="J63" s="31">
        <f>SUBTOTAL(109,Logement[Coût réel],Transport[Coût réel],Assurance[Coût réel],Alimentation[Coût réel],Animaux[Coût réel],SoinsPersonnels[Coût réel],Loisirs[Coût réel],Emprunts[Coût réel],Impôts[Coût réel],Épargne[Coût réel],Cadeaux[Coût réel],Juridique[Coût réel])</f>
        <v>1236</v>
      </c>
    </row>
    <row r="64" spans="1:10" ht="24.95" customHeight="1">
      <c r="B64" s="11" t="s">
        <v>54</v>
      </c>
      <c r="C64" s="25"/>
      <c r="D64" s="25"/>
      <c r="E64" s="25">
        <f>SoinsPersonnels[[#This Row],[Coût prévu]]-SoinsPersonnels[[#This Row],[Coût réel]]</f>
        <v>0</v>
      </c>
      <c r="F64" s="16"/>
      <c r="G64" s="27"/>
      <c r="H64" s="27"/>
      <c r="I64" s="27"/>
      <c r="J64" s="31"/>
    </row>
    <row r="65" spans="2:10" ht="24.95" customHeight="1">
      <c r="B65" s="11" t="s">
        <v>28</v>
      </c>
      <c r="C65" s="25"/>
      <c r="D65" s="25"/>
      <c r="E65" s="25">
        <f>SoinsPersonnels[[#This Row],[Coût prévu]]-SoinsPersonnels[[#This Row],[Coût réel]]</f>
        <v>0</v>
      </c>
      <c r="F65" s="16"/>
      <c r="G65" s="27" t="s">
        <v>90</v>
      </c>
      <c r="H65" s="27"/>
      <c r="I65" s="27"/>
      <c r="J65" s="31">
        <f>J61-J63</f>
        <v>-41</v>
      </c>
    </row>
    <row r="66" spans="2:10" ht="24.95" customHeight="1">
      <c r="B66" s="17" t="s">
        <v>29</v>
      </c>
      <c r="C66" s="25"/>
      <c r="D66" s="25"/>
      <c r="E66" s="25">
        <f>SUBTOTAL(109,SoinsPersonnels[Écart])</f>
        <v>0</v>
      </c>
      <c r="F66" s="16"/>
      <c r="G66" s="27"/>
      <c r="H66" s="27"/>
      <c r="I66" s="27"/>
      <c r="J66" s="31"/>
    </row>
    <row r="67" spans="2:10">
      <c r="B67" s="32"/>
      <c r="C67" s="32"/>
      <c r="D67" s="32"/>
      <c r="E67" s="32"/>
    </row>
  </sheetData>
  <mergeCells count="26">
    <mergeCell ref="B67:E67"/>
    <mergeCell ref="G60:J60"/>
    <mergeCell ref="G53:J53"/>
    <mergeCell ref="G47:J47"/>
    <mergeCell ref="G41:J41"/>
    <mergeCell ref="G65:I66"/>
    <mergeCell ref="J65:J66"/>
    <mergeCell ref="J61:J62"/>
    <mergeCell ref="J63:J64"/>
    <mergeCell ref="G63:I64"/>
    <mergeCell ref="G34:J34"/>
    <mergeCell ref="G61:I62"/>
    <mergeCell ref="G25:J25"/>
    <mergeCell ref="E4:G5"/>
    <mergeCell ref="E6:G7"/>
    <mergeCell ref="E8:G9"/>
    <mergeCell ref="B26:E26"/>
    <mergeCell ref="B36:E36"/>
    <mergeCell ref="B43:E43"/>
    <mergeCell ref="B49:E49"/>
    <mergeCell ref="B57:E57"/>
    <mergeCell ref="B4:C4"/>
    <mergeCell ref="B9:C9"/>
    <mergeCell ref="H4:H5"/>
    <mergeCell ref="H6:H7"/>
    <mergeCell ref="H8:H9"/>
  </mergeCells>
  <dataValidations count="12">
    <dataValidation allowBlank="1" showInputMessage="1" showErrorMessage="1" prompt="Créez un Budget mensuel personnel dans cette feuille de calcul. Des instructions utiles sur l’utilisation de cette feuille de calcul figurent dans les cellules de cette colonne. Appuyez sur Flèche bas pour commencer." sqref="A1" xr:uid="{535C1FB4-69DA-478A-9C24-451D9BD5B386}"/>
    <dataValidation allowBlank="1" showInputMessage="1" showErrorMessage="1" prompt="Le titre de cette feuille de calcul figure dans la C2. L’instruction suivante figure dans la cellule A4." sqref="A2" xr:uid="{B4FABB03-3192-4386-8C0C-14BCEBFC58A9}"/>
    <dataValidation allowBlank="1" showInputMessage="1" showErrorMessage="1" prompt="L’étiquette Revenus mensuels réels figure dans la cellule à droite. Entrez le revenu 1 dans la cellule C10 et le revenu supplémentaire dans C11 pour calculer le total des revenus mensuels dans C12. L’instruction suivante figure dans la cellule A14." sqref="A9" xr:uid="{37ECE25A-D750-4901-9936-FA0425D6DFC1}"/>
    <dataValidation allowBlank="1" showInputMessage="1" showErrorMessage="1" prompt="Le solde estimé est automatiquement calculé dans la cellule H4, le solde réel dans la cellule H6 et la écart dans la cellule H8. L’instruction suivante figure dans la cellule A9." sqref="A7" xr:uid="{30295BAD-27FA-449C-8A78-ECFC2ACE1A2B}"/>
    <dataValidation allowBlank="1" showInputMessage="1" showErrorMessage="1" prompt="Entrez les détails dans le tableau Logement à partir de la cellule à droite et dans le tableau Loisirs à partir de la cellule G14. L’instruction suivante figure dans la cellule A27." sqref="A14" xr:uid="{DCC6E90E-6B90-466F-863D-46F7DA3C4296}"/>
    <dataValidation allowBlank="1" showInputMessage="1" showErrorMessage="1" prompt="Entrez les détails dans le tableau Transport à partir de la cellule à droite et dans le tableau Crédits à partir de la cellule G26. L’instruction suivante figure dans la cellule A37." sqref="A27" xr:uid="{AFC8D67D-8805-4E04-8494-156CF7945383}"/>
    <dataValidation allowBlank="1" showInputMessage="1" showErrorMessage="1" prompt="Entrez les détails dans le tableau Assurance à partir de la cellule à droite et dans le tableau Impôts à partir de la cellule G35. L’instruction suivante figure dans la cellule A44." sqref="A37" xr:uid="{34699D58-6783-4DA8-AD00-EB6D5B4F4886}"/>
    <dataValidation allowBlank="1" showInputMessage="1" showErrorMessage="1" prompt="Entrez les détails dans le tableau Alimentation à partir de la cellule à droite et dans le tableau Épargne à partir de la cellule G42. L’instruction suivante figure dans la cellule A50." sqref="A44" xr:uid="{E10C94B7-CAAB-4591-99E4-5A50789CA061}"/>
    <dataValidation allowBlank="1" showInputMessage="1" showErrorMessage="1" prompt="Entrez les détails dans le tableau Animaux à partir de la cellule à droite et dans le tableau Cadeaux à partir de la cellule G48. L’instruction suivante figure dans la cellule A58." sqref="A50" xr:uid="{2288A180-A788-4190-A6AF-985B4E7FF023}"/>
    <dataValidation allowBlank="1" showInputMessage="1" showErrorMessage="1" prompt="Entrez les détails dans le tableau Soins personnels à partir de la cellule à droite et dans le tableau Juridique à partir de la cellule G54. L’instruction suivante figure dans la cellule A61." sqref="A58" xr:uid="{4D40684C-D56F-4273-B2CC-5C8947747B1A}"/>
    <dataValidation allowBlank="1" showInputMessage="1" showErrorMessage="1" prompt="Le oût prévisionnel total est automatiquement calculé dans la cellule J61, le coût réel total dans la cellule J63 et la différence totale dans la cellule J65." sqref="A61" xr:uid="{7663E59F-1158-4833-8ADA-EE341AD75E0A}"/>
    <dataValidation allowBlank="1" showInputMessage="1" showErrorMessage="1" prompt="L’étiquette Revenus mensuels prévus figure dans la cellule à droite. Entrez le revenu 1 dans la cellule C5 et le revenu supplémentaire dans C6 pour calculer le total des revenus mensuels dans la C7. L’instruction suivante figure dans la cellule A7." sqref="A4" xr:uid="{C8DE164A-48C3-46DE-B3A5-6A6223BF0628}"/>
  </dataValidations>
  <printOptions horizontalCentered="1"/>
  <pageMargins left="0.4" right="0.4" top="0.4" bottom="0.4" header="0.3" footer="0.3"/>
  <pageSetup paperSize="9" fitToHeight="0" orientation="portrait" r:id="rId1"/>
  <headerFooter differentFirst="1">
    <oddFooter>Page &amp;P of &amp;N</oddFooter>
  </headerFooter>
  <ignoredErrors>
    <ignoredError sqref="J15:J23 E28:E34 J27:J32 J36:J39 E38:E41 E45:E47 J43:J45 J49:J51 J55:J58 J61:J64 E59:E65 E51:E5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FD1EBE-B026-4735-BB58-A58C1C694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D04478-620A-4EC5-BD02-D869637B7A33}">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84AD2E1E-E4AF-43D0-ADC1-5F425B1713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Début</vt:lpstr>
      <vt:lpstr>Budget mensuel personnel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2018-08-16T20:49:25Z</dcterms:created>
  <dcterms:modified xsi:type="dcterms:W3CDTF">2019-05-24T11:44:28Z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