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4"/>
  <workbookPr filterPrivacy="1"/>
  <xr:revisionPtr revIDLastSave="0" documentId="13_ncr:1_{C75387FD-299B-4730-BEC9-120897BB9854}" xr6:coauthVersionLast="43" xr6:coauthVersionMax="43" xr10:uidLastSave="{00000000-0000-0000-0000-000000000000}"/>
  <bookViews>
    <workbookView xWindow="-120" yWindow="-120" windowWidth="28980" windowHeight="16215" xr2:uid="{00000000-000D-0000-FFFF-FFFF00000000}"/>
  </bookViews>
  <sheets>
    <sheet name="Start" sheetId="2" r:id="rId1"/>
    <sheet name="Personal Monthly Budget"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 l="1"/>
  <c r="E15" i="1"/>
  <c r="E16" i="1"/>
  <c r="E17" i="1"/>
  <c r="E18" i="1"/>
  <c r="E19" i="1"/>
  <c r="E20" i="1"/>
  <c r="E21" i="1"/>
  <c r="E22" i="1"/>
  <c r="E23" i="1"/>
  <c r="E24" i="1"/>
  <c r="E25" i="1"/>
  <c r="C12" i="1"/>
  <c r="C7" i="1"/>
  <c r="J63" i="1"/>
  <c r="J61" i="1"/>
  <c r="J55" i="1"/>
  <c r="J56" i="1"/>
  <c r="J57" i="1"/>
  <c r="J58" i="1"/>
  <c r="J49" i="1"/>
  <c r="J50" i="1"/>
  <c r="J51" i="1"/>
  <c r="J43" i="1"/>
  <c r="J44" i="1"/>
  <c r="J45" i="1"/>
  <c r="J36" i="1"/>
  <c r="J37" i="1"/>
  <c r="J38" i="1"/>
  <c r="J39" i="1"/>
  <c r="J40" i="1"/>
  <c r="J27" i="1"/>
  <c r="J28" i="1"/>
  <c r="J29" i="1"/>
  <c r="J30" i="1"/>
  <c r="J31" i="1"/>
  <c r="J32" i="1"/>
  <c r="J15" i="1"/>
  <c r="J16" i="1"/>
  <c r="J17" i="1"/>
  <c r="J18" i="1"/>
  <c r="J19" i="1"/>
  <c r="J20" i="1"/>
  <c r="J21" i="1"/>
  <c r="J22" i="1"/>
  <c r="J23" i="1"/>
  <c r="E60" i="1"/>
  <c r="E61" i="1"/>
  <c r="E62" i="1"/>
  <c r="E63" i="1"/>
  <c r="E64" i="1"/>
  <c r="E65" i="1"/>
  <c r="E51" i="1"/>
  <c r="E52" i="1"/>
  <c r="E53" i="1"/>
  <c r="E54" i="1"/>
  <c r="E55" i="1"/>
  <c r="E45" i="1"/>
  <c r="E46" i="1"/>
  <c r="E47" i="1"/>
  <c r="E38" i="1"/>
  <c r="E39" i="1"/>
  <c r="E40" i="1"/>
  <c r="E41" i="1"/>
  <c r="E28" i="1"/>
  <c r="E29" i="1"/>
  <c r="E30" i="1"/>
  <c r="E31" i="1"/>
  <c r="E32" i="1"/>
  <c r="E33" i="1"/>
  <c r="E34" i="1"/>
  <c r="J33" i="1"/>
  <c r="H6" i="1"/>
  <c r="H4" i="1"/>
  <c r="H8" i="1"/>
  <c r="E48" i="1"/>
  <c r="E66" i="1"/>
  <c r="J46" i="1"/>
  <c r="J65" i="1"/>
  <c r="E42" i="1"/>
  <c r="E56" i="1"/>
  <c r="J52" i="1"/>
  <c r="J59" i="1"/>
  <c r="E35" i="1"/>
  <c r="J24" i="1"/>
</calcChain>
</file>

<file path=xl/sharedStrings.xml><?xml version="1.0" encoding="utf-8"?>
<sst xmlns="http://schemas.openxmlformats.org/spreadsheetml/2006/main" count="158" uniqueCount="97">
  <si>
    <t>About this template</t>
  </si>
  <si>
    <t>Use this personal monthly budget worksheet to track your projected and actual monthly income and projected and actual cost.</t>
  </si>
  <si>
    <t>Enter expenses incurred for various categories in the respective tables.</t>
  </si>
  <si>
    <t>Projected Balance, Actual Balance and Difference are auto-calculated.</t>
  </si>
  <si>
    <t>Note: </t>
  </si>
  <si>
    <t>Additional instructions have been provided in column A in PERSONAL MONTHLY BUDGET worksheet. This text has been intentionally hidden. To remove text, select column A, then select DELETE. To unhide text, select column A, then change the font colour.</t>
  </si>
  <si>
    <t>Create a personal monthly budget in this worksheet. Helpful instructions on how to use this worksheet are in cells in this column. Press the arrow-down key to get started.</t>
  </si>
  <si>
    <t>The title of this worksheet is in cell C2. The next instruction is in cell A4.</t>
  </si>
  <si>
    <t>The projected balance is automatically calculated in cell H4, the actual balance in H6 and the difference in H8. The next instruction is in cell A9.</t>
  </si>
  <si>
    <t>The Actual Monthly Income label is in the cell to the right. Enter income 1 in cell C10 and extra income in C11 to calculate the total monthly income in C12. The next instruction is in cell A14.</t>
  </si>
  <si>
    <t>Enter details in the Housing table starting in the cell to the right and in the Entertainment table starting in cell G14. The next instruction is in cell A27.</t>
  </si>
  <si>
    <t>Enter details in the Transport table starting in the cell to the right and in the Loans table starting in cell G26. The next instruction is in cell A37.</t>
  </si>
  <si>
    <t>Enter details in the Insurance table starting in the cell to the right and in the Taxes table starting in cell G35. The next instruction is in cell A44.</t>
  </si>
  <si>
    <t>Enter details in the Food table starting in the cell to the right and in the Savings table starting in cell G42. The next instruction is in cell A50.</t>
  </si>
  <si>
    <t>Enter details in the Pets table starting in the cell to the right and in the Gifts table starting in cell G48. The next instruction is in cell A58.</t>
  </si>
  <si>
    <t>Enter details in the Personal Care table starting in the cell to the right and in the Legal table starting in cell G54. The next instruction is in cell A61.</t>
  </si>
  <si>
    <t>The total projected cost is automatically calculated in cell J61, the total actual cost in J63 and the total difference in J65.</t>
  </si>
  <si>
    <t>Projected Monthly Income</t>
  </si>
  <si>
    <t>Income 1</t>
  </si>
  <si>
    <t>Extra income</t>
  </si>
  <si>
    <t>Total Monthly Income</t>
  </si>
  <si>
    <t>Actual Monthly Income</t>
  </si>
  <si>
    <t>Total monthly income</t>
  </si>
  <si>
    <t>HOUSING</t>
  </si>
  <si>
    <t>Mortgage or rent</t>
  </si>
  <si>
    <t>Phone Number</t>
  </si>
  <si>
    <t>Electricity</t>
  </si>
  <si>
    <t>Gas</t>
  </si>
  <si>
    <t>Water and sewer</t>
  </si>
  <si>
    <t>Cable</t>
  </si>
  <si>
    <t>Waste removal</t>
  </si>
  <si>
    <t>Maintenance or repairs</t>
  </si>
  <si>
    <t>Supplies</t>
  </si>
  <si>
    <t>Other</t>
  </si>
  <si>
    <t>Subtotal</t>
  </si>
  <si>
    <t>TRANSPORT</t>
  </si>
  <si>
    <t>Vehicle payment</t>
  </si>
  <si>
    <t>Bus/taxi fare</t>
  </si>
  <si>
    <t>Insurance</t>
  </si>
  <si>
    <t>Licensing</t>
  </si>
  <si>
    <t>Fuel</t>
  </si>
  <si>
    <t>Maintenance</t>
  </si>
  <si>
    <t>INSURANCE</t>
  </si>
  <si>
    <t>Home</t>
  </si>
  <si>
    <t>Health</t>
  </si>
  <si>
    <t>Life</t>
  </si>
  <si>
    <t>FOOD</t>
  </si>
  <si>
    <t>Food and drink</t>
  </si>
  <si>
    <t>Dining out</t>
  </si>
  <si>
    <t>PETS</t>
  </si>
  <si>
    <t>Food</t>
  </si>
  <si>
    <t>Medical</t>
  </si>
  <si>
    <t>Grooming</t>
  </si>
  <si>
    <t>Toys</t>
  </si>
  <si>
    <t>PERSONAL CARE</t>
  </si>
  <si>
    <t>Hair/nails</t>
  </si>
  <si>
    <t>Clothing</t>
  </si>
  <si>
    <t>Dry cleaning</t>
  </si>
  <si>
    <t>Health club</t>
  </si>
  <si>
    <t>Organisation dues or fees</t>
  </si>
  <si>
    <t>Personal Monthly Budget</t>
  </si>
  <si>
    <t>Projected Cost</t>
  </si>
  <si>
    <t>Actual Cost</t>
  </si>
  <si>
    <t>Projected Balance
(Projected income minus expenses)</t>
  </si>
  <si>
    <t>Actual Balance
(Actual income minus expenses)</t>
  </si>
  <si>
    <t>Difference
(Actual minus projected)</t>
  </si>
  <si>
    <t>Difference</t>
  </si>
  <si>
    <t>ENTERTAINMENT</t>
  </si>
  <si>
    <t>Videos/DVDs</t>
  </si>
  <si>
    <t>CDs</t>
  </si>
  <si>
    <t>Films</t>
  </si>
  <si>
    <t>Concerts</t>
  </si>
  <si>
    <t>Sporting events</t>
  </si>
  <si>
    <t>Live theatre</t>
  </si>
  <si>
    <t>LOANS</t>
  </si>
  <si>
    <t>Personal</t>
  </si>
  <si>
    <t>Student</t>
  </si>
  <si>
    <t>Credit card</t>
  </si>
  <si>
    <t>TAXES</t>
  </si>
  <si>
    <t>Income tax</t>
  </si>
  <si>
    <t>Council tax</t>
  </si>
  <si>
    <t>VAT/Corporation tax</t>
  </si>
  <si>
    <t>SAVINGS OR INVESTMENTS</t>
  </si>
  <si>
    <t>Retirement account</t>
  </si>
  <si>
    <t>Investment account</t>
  </si>
  <si>
    <t>GIFTS AND DONATIONS</t>
  </si>
  <si>
    <t>Charity 1</t>
  </si>
  <si>
    <t>Charity 2</t>
  </si>
  <si>
    <t>Charity 3</t>
  </si>
  <si>
    <t>LEGAL</t>
  </si>
  <si>
    <t>Lawyer</t>
  </si>
  <si>
    <t>Spousal maintenance support</t>
  </si>
  <si>
    <t>Payments on lien or judgment</t>
  </si>
  <si>
    <t>Total Projected Cost</t>
  </si>
  <si>
    <t>Total Actual Cost</t>
  </si>
  <si>
    <t>Total Difference</t>
  </si>
  <si>
    <t>The Projected Monthly Income label is in the cell to the right. Enter income 1 in cell C5 and extra income in C6 to calculate the total monthly income in C7. The next instruction is in cell 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</si>
</sst>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quot;£&quot;#,##0.00"/>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lt;=9999999]###\-####;\(###\)\ ###\-####"/>
    <numFmt numFmtId="167" formatCode="&quot;£&quot;#,##0.00"/>
  </numFmts>
  <fonts count="34">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1"/>
      <color rgb="FF000000"/>
      <name val="Lucida Sans"/>
      <family val="2"/>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9">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6" fontId="12" fillId="0" borderId="0" applyFont="0" applyFill="0" applyBorder="0" applyAlignment="0" applyProtection="0"/>
    <xf numFmtId="14" fontId="12"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8" applyNumberFormat="0" applyAlignment="0" applyProtection="0"/>
    <xf numFmtId="0" fontId="27" fillId="12" borderId="9" applyNumberFormat="0" applyAlignment="0" applyProtection="0"/>
    <xf numFmtId="0" fontId="28" fillId="12" borderId="8" applyNumberFormat="0" applyAlignment="0" applyProtection="0"/>
    <xf numFmtId="0" fontId="29" fillId="0" borderId="10" applyNumberFormat="0" applyFill="0" applyAlignment="0" applyProtection="0"/>
    <xf numFmtId="0" fontId="30" fillId="13" borderId="11" applyNumberFormat="0" applyAlignment="0" applyProtection="0"/>
    <xf numFmtId="0" fontId="31" fillId="0" borderId="0" applyNumberFormat="0" applyFill="0" applyBorder="0" applyAlignment="0" applyProtection="0"/>
    <xf numFmtId="0" fontId="20" fillId="14" borderId="12" applyNumberFormat="0" applyFont="0" applyAlignment="0" applyProtection="0"/>
    <xf numFmtId="0" fontId="32" fillId="0" borderId="0" applyNumberFormat="0" applyFill="0" applyBorder="0" applyAlignment="0" applyProtection="0"/>
    <xf numFmtId="0" fontId="33" fillId="0" borderId="13" applyNumberFormat="0" applyFill="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3">
    <xf numFmtId="0" fontId="0" fillId="0" borderId="0" xfId="0"/>
    <xf numFmtId="0" fontId="2" fillId="0" borderId="0" xfId="0" applyFont="1"/>
    <xf numFmtId="0" fontId="3" fillId="0" borderId="0" xfId="0" applyFont="1"/>
    <xf numFmtId="0" fontId="7" fillId="0" borderId="0" xfId="0" applyFont="1" applyAlignment="1">
      <alignment vertical="center" wrapText="1"/>
    </xf>
    <xf numFmtId="0" fontId="9" fillId="0" borderId="0" xfId="0" applyFont="1"/>
    <xf numFmtId="0" fontId="0" fillId="0" borderId="0" xfId="0" applyAlignment="1">
      <alignment vertical="center"/>
    </xf>
    <xf numFmtId="0" fontId="10" fillId="3" borderId="0" xfId="2" applyFont="1" applyFill="1" applyBorder="1" applyAlignment="1">
      <alignment horizontal="center" vertical="center"/>
    </xf>
    <xf numFmtId="0" fontId="3" fillId="0" borderId="0" xfId="2" applyBorder="1" applyAlignment="1">
      <alignment vertical="center" wrapText="1"/>
    </xf>
    <xf numFmtId="0" fontId="3" fillId="0" borderId="0" xfId="2" applyBorder="1" applyAlignment="1">
      <alignment vertical="center"/>
    </xf>
    <xf numFmtId="0" fontId="3" fillId="0" borderId="0" xfId="2" applyBorder="1" applyAlignment="1">
      <alignment horizontal="left" vertical="center"/>
    </xf>
    <xf numFmtId="0" fontId="11" fillId="2" borderId="4" xfId="2"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2" fillId="3" borderId="0" xfId="0" applyFont="1" applyFill="1"/>
    <xf numFmtId="0" fontId="5" fillId="3" borderId="0" xfId="1" applyFill="1" applyBorder="1"/>
    <xf numFmtId="0" fontId="15" fillId="3" borderId="0" xfId="1" applyFont="1" applyFill="1" applyBorder="1" applyAlignment="1">
      <alignment vertical="center"/>
    </xf>
    <xf numFmtId="0" fontId="16" fillId="0" borderId="0" xfId="0" applyFont="1"/>
    <xf numFmtId="0" fontId="18" fillId="0" borderId="0" xfId="0" applyFont="1" applyAlignment="1">
      <alignment vertical="center"/>
    </xf>
    <xf numFmtId="0" fontId="6" fillId="0" borderId="0" xfId="0" applyFont="1" applyAlignment="1">
      <alignment wrapText="1"/>
    </xf>
    <xf numFmtId="0" fontId="8" fillId="0" borderId="0" xfId="0" applyFont="1" applyAlignment="1">
      <alignment wrapText="1"/>
    </xf>
    <xf numFmtId="0" fontId="19" fillId="0" borderId="0" xfId="0" applyFont="1"/>
    <xf numFmtId="0" fontId="6" fillId="0" borderId="0" xfId="0" applyFont="1"/>
    <xf numFmtId="0" fontId="4" fillId="0" borderId="0" xfId="0" applyFont="1" applyAlignment="1">
      <alignment vertical="center"/>
    </xf>
    <xf numFmtId="167" fontId="16" fillId="0" borderId="0" xfId="0" applyNumberFormat="1" applyFont="1" applyAlignment="1">
      <alignment vertical="center"/>
    </xf>
    <xf numFmtId="7" fontId="11" fillId="2" borderId="6" xfId="0" applyNumberFormat="1" applyFont="1" applyFill="1" applyBorder="1" applyAlignment="1">
      <alignment vertical="center"/>
    </xf>
    <xf numFmtId="7" fontId="14" fillId="5" borderId="6" xfId="0" applyNumberFormat="1" applyFont="1" applyFill="1" applyBorder="1" applyAlignment="1">
      <alignment vertical="center"/>
    </xf>
    <xf numFmtId="0" fontId="16" fillId="0" borderId="0" xfId="0" applyFont="1" applyAlignment="1">
      <alignment horizontal="center"/>
    </xf>
    <xf numFmtId="0" fontId="11" fillId="6" borderId="6" xfId="2" applyFont="1" applyFill="1" applyBorder="1" applyAlignment="1">
      <alignment horizontal="left" vertical="center" wrapText="1" indent="1"/>
    </xf>
    <xf numFmtId="0" fontId="13" fillId="4" borderId="4" xfId="3" applyFont="1" applyFill="1" applyBorder="1" applyAlignment="1">
      <alignment vertical="center"/>
    </xf>
    <xf numFmtId="0" fontId="13" fillId="4" borderId="7" xfId="3" applyFont="1" applyFill="1" applyBorder="1" applyAlignment="1">
      <alignment vertical="center"/>
    </xf>
    <xf numFmtId="0" fontId="13" fillId="4" borderId="5" xfId="3" applyFont="1" applyFill="1" applyBorder="1" applyAlignment="1">
      <alignment vertical="center"/>
    </xf>
    <xf numFmtId="7" fontId="14" fillId="7" borderId="6" xfId="0" applyNumberFormat="1" applyFont="1" applyFill="1" applyBorder="1" applyAlignment="1">
      <alignment horizontal="right" vertical="center" indent="1"/>
    </xf>
    <xf numFmtId="0" fontId="0" fillId="0" borderId="0" xfId="0"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6" builtinId="3" customBuiltin="1"/>
    <cellStyle name="Comma [0]" xfId="7" builtinId="6" customBuiltin="1"/>
    <cellStyle name="Currency" xfId="8" builtinId="4" customBuiltin="1"/>
    <cellStyle name="Currency [0]" xfId="9" builtinId="7" customBuiltin="1"/>
    <cellStyle name="Date" xfId="5" xr:uid="{FE33F3B2-B201-45AD-A81E-81BCB12ED9D2}"/>
    <cellStyle name="Explanatory Text" xfId="23" builtinId="53" customBuiltin="1"/>
    <cellStyle name="Good" xfId="13" builtinId="26" customBuiltin="1"/>
    <cellStyle name="Heading 1" xfId="1" builtinId="16" customBuiltin="1"/>
    <cellStyle name="Heading 2" xfId="2" builtinId="17" customBuiltin="1"/>
    <cellStyle name="Heading 3" xfId="3"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Phone number" xfId="4" xr:uid="{70E46558-98AC-446F-861A-54F270CBD905}"/>
    <cellStyle name="Title" xfId="11" builtinId="15" customBuiltin="1"/>
    <cellStyle name="Total" xfId="24" builtinId="25" customBuiltin="1"/>
    <cellStyle name="Warning Text" xfId="21" builtinId="11" customBuiltin="1"/>
  </cellStyles>
  <dxfs count="144">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strike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xr9:uid="{00000000-0011-0000-FFFF-FFFF00000000}">
      <tableStyleElement type="wholeTable" dxfId="143"/>
      <tableStyleElement type="headerRow" dxfId="142"/>
      <tableStyleElement type="totalRow" dxfId="141"/>
      <tableStyleElement type="firstRowStripe" dxfId="140"/>
      <tableStyleElement type="secondRowStripe" dxfId="139"/>
    </tableStyle>
    <tableStyle name="Personal monthly budget" pivot="0" count="7" xr9:uid="{DF2684C2-C435-47FA-9646-E632C3AE8948}">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Picture 1" descr="Decorative element&#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4:E25" totalsRowCount="1" headerRowDxfId="131" dataDxfId="130" totalsRowDxfId="129">
  <autoFilter ref="B14:E24" xr:uid="{00000000-0009-0000-0100-000001000000}">
    <filterColumn colId="0" hiddenButton="1"/>
    <filterColumn colId="1" hiddenButton="1"/>
    <filterColumn colId="2" hiddenButton="1"/>
    <filterColumn colId="3" hiddenButton="1"/>
  </autoFilter>
  <tableColumns count="4">
    <tableColumn id="1" xr3:uid="{00000000-0010-0000-0000-000001000000}" name="HOUSING" totalsRowLabel="Subtotal" dataDxfId="128" totalsRowDxfId="127"/>
    <tableColumn id="2" xr3:uid="{00000000-0010-0000-0000-000002000000}" name="Projected Cost" dataDxfId="35" totalsRowDxfId="126"/>
    <tableColumn id="3" xr3:uid="{00000000-0010-0000-0000-000003000000}" name="Actual Cost" dataDxfId="34" totalsRowDxfId="125"/>
    <tableColumn id="4" xr3:uid="{00000000-0010-0000-0000-000004000000}" name="Difference" totalsRowFunction="sum" dataDxfId="33" totalsRowDxfId="124">
      <calculatedColumnFormula>Housing[[#This Row],[Projected Cost]]-Housing[[#This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B50:E56" totalsRowCount="1" headerRowDxfId="59" dataDxfId="58" totalsRowDxfId="57">
  <autoFilter ref="B50:E55" xr:uid="{00000000-0009-0000-0100-00000A000000}">
    <filterColumn colId="0" hiddenButton="1"/>
    <filterColumn colId="1" hiddenButton="1"/>
    <filterColumn colId="2" hiddenButton="1"/>
    <filterColumn colId="3" hiddenButton="1"/>
  </autoFilter>
  <tableColumns count="4">
    <tableColumn id="1" xr3:uid="{00000000-0010-0000-0900-000001000000}" name="PETS" totalsRowLabel="Subtotal" dataDxfId="56" totalsRowDxfId="55"/>
    <tableColumn id="2" xr3:uid="{00000000-0010-0000-0900-000002000000}" name="Projected Cost" dataDxfId="8" totalsRowDxfId="54"/>
    <tableColumn id="3" xr3:uid="{00000000-0010-0000-0900-000003000000}" name="Actual Cost" dataDxfId="7" totalsRowDxfId="53"/>
    <tableColumn id="4" xr3:uid="{00000000-0010-0000-0900-000004000000}" name="Difference" totalsRowFunction="sum" dataDxfId="6" totalsRowDxfId="52">
      <calculatedColumnFormula>Pets[[#This Row],[Projected Cost]]-Pets[[#This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54:J59" totalsRowCount="1" headerRowDxfId="51" dataDxfId="50" totalsRowDxfId="49">
  <autoFilter ref="G54:J58"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48" totalsRowDxfId="47"/>
    <tableColumn id="2" xr3:uid="{00000000-0010-0000-0A00-000002000000}" name="Projected Cost" dataDxfId="5" totalsRowDxfId="46"/>
    <tableColumn id="3" xr3:uid="{00000000-0010-0000-0A00-000003000000}" name="Actual Cost" dataDxfId="4" totalsRowDxfId="45"/>
    <tableColumn id="4" xr3:uid="{00000000-0010-0000-0A00-000004000000}" name="Difference" totalsRowFunction="sum" dataDxfId="3" totalsRowDxfId="44">
      <calculatedColumnFormula>Legal[[#This Row],[Projected Cost]]-Legal[[#This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egal Costs in this table. Difference is auto-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B58:E66" totalsRowCount="1" headerRowDxfId="43" dataDxfId="42" totalsRowDxfId="41">
  <autoFilter ref="B58:E65" xr:uid="{00000000-0009-0000-0100-00000C000000}">
    <filterColumn colId="0" hiddenButton="1"/>
    <filterColumn colId="1" hiddenButton="1"/>
    <filterColumn colId="2" hiddenButton="1"/>
    <filterColumn colId="3" hiddenButton="1"/>
  </autoFilter>
  <tableColumns count="4">
    <tableColumn id="1" xr3:uid="{00000000-0010-0000-0B00-000001000000}" name="PERSONAL CARE" totalsRowLabel="Subtotal" dataDxfId="40" totalsRowDxfId="39"/>
    <tableColumn id="2" xr3:uid="{00000000-0010-0000-0B00-000002000000}" name="Projected Cost" dataDxfId="2" totalsRowDxfId="38"/>
    <tableColumn id="3" xr3:uid="{00000000-0010-0000-0B00-000003000000}" name="Actual Cost" dataDxfId="1" totalsRowDxfId="37"/>
    <tableColumn id="4" xr3:uid="{00000000-0010-0000-0B00-000004000000}" name="Difference" totalsRowFunction="sum" dataDxfId="0" totalsRowDxfId="36">
      <calculatedColumnFormula>PersonalCare[[#This Row],[Projected Cost]]-PersonalCare[[#This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G14:J24" totalsRowCount="1" headerRowDxfId="123" dataDxfId="122" totalsRowDxfId="121">
  <autoFilter ref="G14:J23" xr:uid="{00000000-0009-0000-0100-000002000000}">
    <filterColumn colId="0" hiddenButton="1"/>
    <filterColumn colId="1" hiddenButton="1"/>
    <filterColumn colId="2" hiddenButton="1"/>
    <filterColumn colId="3" hiddenButton="1"/>
  </autoFilter>
  <tableColumns count="4">
    <tableColumn id="1" xr3:uid="{00000000-0010-0000-0100-000001000000}" name="ENTERTAINMENT" totalsRowLabel="Subtotal" dataDxfId="120" totalsRowDxfId="119"/>
    <tableColumn id="2" xr3:uid="{00000000-0010-0000-0100-000002000000}" name="Projected Cost" dataDxfId="32" totalsRowDxfId="118"/>
    <tableColumn id="3" xr3:uid="{00000000-0010-0000-0100-000003000000}" name="Actual Cost" dataDxfId="31" totalsRowDxfId="117"/>
    <tableColumn id="4" xr3:uid="{00000000-0010-0000-0100-000004000000}" name="Difference" totalsRowFunction="sum" dataDxfId="30" totalsRowDxfId="116">
      <calculatedColumnFormula>Entertainment[[#This Row],[Projected Cost]]-Entertainment[[#This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G26:J33" totalsRowCount="1" headerRowDxfId="115" dataDxfId="114" totalsRowDxfId="113">
  <autoFilter ref="G26:J32" xr:uid="{00000000-0009-0000-0100-000003000000}">
    <filterColumn colId="0" hiddenButton="1"/>
    <filterColumn colId="1" hiddenButton="1"/>
    <filterColumn colId="2" hiddenButton="1"/>
    <filterColumn colId="3" hiddenButton="1"/>
  </autoFilter>
  <tableColumns count="4">
    <tableColumn id="1" xr3:uid="{00000000-0010-0000-0200-000001000000}" name="LOANS" totalsRowLabel="Subtotal" dataDxfId="112" totalsRowDxfId="111"/>
    <tableColumn id="2" xr3:uid="{00000000-0010-0000-0200-000002000000}" name="Projected Cost" dataDxfId="29" totalsRowDxfId="110"/>
    <tableColumn id="3" xr3:uid="{00000000-0010-0000-0200-000003000000}" name="Actual Cost" dataDxfId="28" totalsRowDxfId="109"/>
    <tableColumn id="4" xr3:uid="{00000000-0010-0000-0200-000004000000}" name="Difference" totalsRowFunction="sum" dataDxfId="27" totalsRowDxfId="108">
      <calculatedColumnFormula>Loans[[#This Row],[Projected Cost]]-Loans[[#This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oan Costs in this table. Difference is auto-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7:E35" totalsRowCount="1" headerRowDxfId="107" dataDxfId="106" totalsRowDxfId="105">
  <autoFilter ref="B27:E34" xr:uid="{00000000-0009-0000-0100-000004000000}">
    <filterColumn colId="0" hiddenButton="1"/>
    <filterColumn colId="1" hiddenButton="1"/>
    <filterColumn colId="2" hiddenButton="1"/>
    <filterColumn colId="3" hiddenButton="1"/>
  </autoFilter>
  <tableColumns count="4">
    <tableColumn id="1" xr3:uid="{00000000-0010-0000-0300-000001000000}" name="TRANSPORT" totalsRowLabel="Subtotal" dataDxfId="104" totalsRowDxfId="103"/>
    <tableColumn id="2" xr3:uid="{00000000-0010-0000-0300-000002000000}" name="Projected Cost" dataDxfId="26" totalsRowDxfId="102"/>
    <tableColumn id="3" xr3:uid="{00000000-0010-0000-0300-000003000000}" name="Actual Cost" dataDxfId="25" totalsRowDxfId="101"/>
    <tableColumn id="4" xr3:uid="{00000000-0010-0000-0300-000004000000}" name="Difference" totalsRowFunction="sum" dataDxfId="24" totalsRowDxfId="100">
      <calculatedColumnFormula>Transport[[#This Row],[Projected Cost]]-Transport[[#This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 Costs in this table. Difference is auto-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37:E42" totalsRowCount="1" headerRowDxfId="99" dataDxfId="98" totalsRowDxfId="97">
  <autoFilter ref="B37:E41" xr:uid="{00000000-0009-0000-0100-000005000000}">
    <filterColumn colId="0" hiddenButton="1"/>
    <filterColumn colId="1" hiddenButton="1"/>
    <filterColumn colId="2" hiddenButton="1"/>
    <filterColumn colId="3" hiddenButton="1"/>
  </autoFilter>
  <tableColumns count="4">
    <tableColumn id="1" xr3:uid="{00000000-0010-0000-0400-000001000000}" name="INSURANCE" totalsRowLabel="Subtotal" dataDxfId="96" totalsRowDxfId="95"/>
    <tableColumn id="2" xr3:uid="{00000000-0010-0000-0400-000002000000}" name="Projected Cost" dataDxfId="23" totalsRowDxfId="94"/>
    <tableColumn id="3" xr3:uid="{00000000-0010-0000-0400-000003000000}" name="Actual Cost" dataDxfId="22" totalsRowDxfId="93"/>
    <tableColumn id="4" xr3:uid="{00000000-0010-0000-0400-000004000000}" name="Difference" totalsRowFunction="sum" dataDxfId="21" totalsRowDxfId="92">
      <calculatedColumnFormula>Insurance[[#This Row],[Projected Cost]]-Insurance[[#This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G35:J40" totalsRowCount="1" headerRowDxfId="91" dataDxfId="90" totalsRowDxfId="89">
  <autoFilter ref="G35:J39" xr:uid="{00000000-0009-0000-0100-000006000000}">
    <filterColumn colId="0" hiddenButton="1"/>
    <filterColumn colId="1" hiddenButton="1"/>
    <filterColumn colId="2" hiddenButton="1"/>
    <filterColumn colId="3" hiddenButton="1"/>
  </autoFilter>
  <tableColumns count="4">
    <tableColumn id="1" xr3:uid="{00000000-0010-0000-0500-000001000000}" name="TAXES" totalsRowLabel="Subtotal" dataDxfId="88" totalsRowDxfId="87"/>
    <tableColumn id="2" xr3:uid="{00000000-0010-0000-0500-000002000000}" name="Projected Cost" dataDxfId="20" totalsRowDxfId="86"/>
    <tableColumn id="3" xr3:uid="{00000000-0010-0000-0500-000003000000}" name="Actual Cost" dataDxfId="19" totalsRowDxfId="85"/>
    <tableColumn id="4" xr3:uid="{00000000-0010-0000-0500-000004000000}" name="Difference" totalsRowFunction="sum" dataDxfId="18" totalsRowDxfId="84">
      <calculatedColumnFormula>Taxes[[#This Row],[Projected Cost]]-Taxes[[#This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ax Costs in this table. Difference is auto-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G42:J46" totalsRowCount="1" headerRowDxfId="83" dataDxfId="82" totalsRowDxfId="81">
  <autoFilter ref="G42:J45" xr:uid="{00000000-0009-0000-0100-000007000000}">
    <filterColumn colId="0" hiddenButton="1"/>
    <filterColumn colId="1" hiddenButton="1"/>
    <filterColumn colId="2" hiddenButton="1"/>
    <filterColumn colId="3" hiddenButton="1"/>
  </autoFilter>
  <tableColumns count="4">
    <tableColumn id="1" xr3:uid="{00000000-0010-0000-0600-000001000000}" name="SAVINGS OR INVESTMENTS" totalsRowLabel="Subtotal" dataDxfId="80" totalsRowDxfId="79"/>
    <tableColumn id="2" xr3:uid="{00000000-0010-0000-0600-000002000000}" name="Projected Cost" dataDxfId="17" totalsRowDxfId="78"/>
    <tableColumn id="3" xr3:uid="{00000000-0010-0000-0600-000003000000}" name="Actual Cost" dataDxfId="16" totalsRowDxfId="77"/>
    <tableColumn id="4" xr3:uid="{00000000-0010-0000-0600-000004000000}" name="Difference" totalsRowFunction="sum" dataDxfId="15" totalsRowDxfId="76">
      <calculatedColumnFormula>Savings[[#This Row],[Projected Cost]]-Savings[[#This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4:E48" totalsRowCount="1" headerRowDxfId="75" dataDxfId="74" totalsRowDxfId="73">
  <autoFilter ref="B44:E47" xr:uid="{00000000-0009-0000-0100-000008000000}">
    <filterColumn colId="0" hiddenButton="1"/>
    <filterColumn colId="1" hiddenButton="1"/>
    <filterColumn colId="2" hiddenButton="1"/>
    <filterColumn colId="3" hiddenButton="1"/>
  </autoFilter>
  <tableColumns count="4">
    <tableColumn id="1" xr3:uid="{00000000-0010-0000-0700-000001000000}" name="FOOD" totalsRowLabel="Subtotal" dataDxfId="72" totalsRowDxfId="71"/>
    <tableColumn id="2" xr3:uid="{00000000-0010-0000-0700-000002000000}" name="Projected Cost" dataDxfId="14" totalsRowDxfId="70"/>
    <tableColumn id="3" xr3:uid="{00000000-0010-0000-0700-000003000000}" name="Actual Cost" dataDxfId="13" totalsRowDxfId="69"/>
    <tableColumn id="4" xr3:uid="{00000000-0010-0000-0700-000004000000}" name="Difference" totalsRowFunction="sum" dataDxfId="12" totalsRowDxfId="68">
      <calculatedColumnFormula>Food[[#This Row],[Projected Cost]]-Food[[#This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G48:J52" totalsRowCount="1" headerRowDxfId="67" dataDxfId="66" totalsRowDxfId="65">
  <autoFilter ref="G48:J51" xr:uid="{00000000-0009-0000-0100-000009000000}">
    <filterColumn colId="0" hiddenButton="1"/>
    <filterColumn colId="1" hiddenButton="1"/>
    <filterColumn colId="2" hiddenButton="1"/>
    <filterColumn colId="3" hiddenButton="1"/>
  </autoFilter>
  <tableColumns count="4">
    <tableColumn id="1" xr3:uid="{00000000-0010-0000-0800-000001000000}" name="GIFTS AND DONATIONS" totalsRowLabel="Subtotal" dataDxfId="64" totalsRowDxfId="63"/>
    <tableColumn id="2" xr3:uid="{00000000-0010-0000-0800-000002000000}" name="Projected Cost" dataDxfId="11" totalsRowDxfId="62"/>
    <tableColumn id="3" xr3:uid="{00000000-0010-0000-0800-000003000000}" name="Actual Cost" dataDxfId="10" totalsRowDxfId="61"/>
    <tableColumn id="4" xr3:uid="{00000000-0010-0000-0800-000004000000}" name="Difference" totalsRowFunction="sum" dataDxfId="9" totalsRowDxfId="60">
      <calculatedColumnFormula>Gifts[[#This Row],[Projected Cost]]-Gifts[[#This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Gifts and Donations in this table. The difference is automatically calculated."/>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tabSelected="1" workbookViewId="0"/>
  </sheetViews>
  <sheetFormatPr defaultRowHeight="12.75"/>
  <cols>
    <col min="1" max="1" width="2.375" customWidth="1"/>
    <col min="2" max="2" width="80.625" customWidth="1"/>
    <col min="3" max="3" width="2.625" customWidth="1"/>
  </cols>
  <sheetData>
    <row r="1" spans="2:2" s="5" customFormat="1" ht="30" customHeight="1">
      <c r="B1" s="6" t="s">
        <v>0</v>
      </c>
    </row>
    <row r="2" spans="2:2" ht="48.6" customHeight="1">
      <c r="B2" s="3" t="s">
        <v>1</v>
      </c>
    </row>
    <row r="3" spans="2:2" ht="34.35" customHeight="1">
      <c r="B3" s="3" t="s">
        <v>2</v>
      </c>
    </row>
    <row r="4" spans="2:2" ht="33.75" customHeight="1">
      <c r="B4" s="3" t="s">
        <v>3</v>
      </c>
    </row>
    <row r="5" spans="2:2" ht="34.35" customHeight="1">
      <c r="B5" s="19" t="s">
        <v>4</v>
      </c>
    </row>
    <row r="6" spans="2:2" ht="57">
      <c r="B6" s="3" t="s">
        <v>5</v>
      </c>
    </row>
    <row r="7" spans="2:2" ht="14.25">
      <c r="B7" s="3"/>
    </row>
  </sheetData>
  <printOptions horizontalCentered="1"/>
  <pageMargins left="0.4" right="0.4" top="0.4" bottom="0.4" header="0.3" footer="0.3"/>
  <pageSetup paperSize="9" scale="96"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7"/>
  <sheetViews>
    <sheetView showGridLines="0" zoomScaleNormal="100" workbookViewId="0"/>
  </sheetViews>
  <sheetFormatPr defaultRowHeight="12.75"/>
  <cols>
    <col min="1" max="1" width="2.625" style="4" customWidth="1"/>
    <col min="2" max="2" width="30.625" customWidth="1"/>
    <col min="3" max="3" width="15.875" customWidth="1"/>
    <col min="4" max="4" width="12.875" customWidth="1"/>
    <col min="5" max="5" width="12.5" customWidth="1"/>
    <col min="6" max="6" width="2.625" customWidth="1"/>
    <col min="7" max="7" width="30.625" customWidth="1"/>
    <col min="8" max="8" width="15.875" customWidth="1"/>
    <col min="9" max="9" width="12.875" customWidth="1"/>
    <col min="10" max="10" width="17.625" customWidth="1"/>
    <col min="11" max="11" width="2.625" customWidth="1"/>
  </cols>
  <sheetData>
    <row r="1" spans="1:10" s="1" customFormat="1" ht="14.25">
      <c r="A1" s="21" t="s">
        <v>6</v>
      </c>
      <c r="B1" s="20"/>
    </row>
    <row r="2" spans="1:10" s="1" customFormat="1" ht="71.25" customHeight="1">
      <c r="A2" s="18" t="s">
        <v>7</v>
      </c>
      <c r="B2" s="13"/>
      <c r="C2" s="15" t="s">
        <v>60</v>
      </c>
      <c r="D2" s="14"/>
      <c r="E2" s="14"/>
      <c r="F2" s="14"/>
      <c r="G2" s="14"/>
      <c r="H2" s="14"/>
      <c r="I2" s="14"/>
      <c r="J2" s="14"/>
    </row>
    <row r="4" spans="1:10" ht="24.95" customHeight="1">
      <c r="A4" s="4" t="s">
        <v>96</v>
      </c>
      <c r="B4" s="28" t="s">
        <v>17</v>
      </c>
      <c r="C4" s="29"/>
      <c r="D4" s="7"/>
      <c r="E4" s="27" t="s">
        <v>63</v>
      </c>
      <c r="F4" s="27"/>
      <c r="G4" s="27"/>
      <c r="H4" s="31">
        <f>C7-J61</f>
        <v>3405</v>
      </c>
    </row>
    <row r="5" spans="1:10" ht="24.95" customHeight="1">
      <c r="B5" s="10" t="s">
        <v>18</v>
      </c>
      <c r="C5" s="24">
        <v>4300</v>
      </c>
      <c r="E5" s="27"/>
      <c r="F5" s="27"/>
      <c r="G5" s="27"/>
      <c r="H5" s="31"/>
      <c r="I5" s="8"/>
    </row>
    <row r="6" spans="1:10" ht="24.95" customHeight="1">
      <c r="B6" s="10" t="s">
        <v>19</v>
      </c>
      <c r="C6" s="24">
        <v>300</v>
      </c>
      <c r="E6" s="27" t="s">
        <v>64</v>
      </c>
      <c r="F6" s="27"/>
      <c r="G6" s="27"/>
      <c r="H6" s="31">
        <f>C12-J63</f>
        <v>3064</v>
      </c>
      <c r="I6" s="8"/>
    </row>
    <row r="7" spans="1:10" ht="24.95" customHeight="1">
      <c r="A7" s="4" t="s">
        <v>8</v>
      </c>
      <c r="B7" s="10" t="s">
        <v>20</v>
      </c>
      <c r="C7" s="25">
        <f>SUM(C5:C6)</f>
        <v>4600</v>
      </c>
      <c r="E7" s="27"/>
      <c r="F7" s="27"/>
      <c r="G7" s="27"/>
      <c r="H7" s="31"/>
      <c r="I7" s="8"/>
    </row>
    <row r="8" spans="1:10" ht="24.95" customHeight="1">
      <c r="B8" s="2"/>
      <c r="C8" s="2"/>
      <c r="D8" s="2"/>
      <c r="E8" s="27" t="s">
        <v>65</v>
      </c>
      <c r="F8" s="27"/>
      <c r="G8" s="27"/>
      <c r="H8" s="31">
        <f>H6-H4</f>
        <v>-341</v>
      </c>
      <c r="I8" s="8"/>
    </row>
    <row r="9" spans="1:10" ht="24.95" customHeight="1">
      <c r="A9" s="4" t="s">
        <v>9</v>
      </c>
      <c r="B9" s="28" t="s">
        <v>21</v>
      </c>
      <c r="C9" s="30"/>
      <c r="D9" s="7"/>
      <c r="E9" s="27"/>
      <c r="F9" s="27"/>
      <c r="G9" s="27"/>
      <c r="H9" s="31"/>
      <c r="I9" s="9"/>
    </row>
    <row r="10" spans="1:10" ht="24.95" customHeight="1">
      <c r="B10" s="10" t="s">
        <v>18</v>
      </c>
      <c r="C10" s="24">
        <v>4000</v>
      </c>
      <c r="I10" s="8"/>
    </row>
    <row r="11" spans="1:10" ht="24.95" customHeight="1">
      <c r="B11" s="10" t="s">
        <v>19</v>
      </c>
      <c r="C11" s="24">
        <v>300</v>
      </c>
      <c r="E11" s="8"/>
      <c r="H11" s="22"/>
      <c r="I11" s="8"/>
    </row>
    <row r="12" spans="1:10" ht="24.95" customHeight="1">
      <c r="B12" s="10" t="s">
        <v>22</v>
      </c>
      <c r="C12" s="25">
        <f>SUM(C10:C11)</f>
        <v>4300</v>
      </c>
    </row>
    <row r="14" spans="1:10" ht="24.95" customHeight="1">
      <c r="A14" s="4" t="s">
        <v>10</v>
      </c>
      <c r="B14" s="12" t="s">
        <v>23</v>
      </c>
      <c r="C14" s="12" t="s">
        <v>61</v>
      </c>
      <c r="D14" s="12" t="s">
        <v>62</v>
      </c>
      <c r="E14" s="12" t="s">
        <v>66</v>
      </c>
      <c r="F14" s="16"/>
      <c r="G14" s="12" t="s">
        <v>67</v>
      </c>
      <c r="H14" s="12" t="s">
        <v>61</v>
      </c>
      <c r="I14" s="12" t="s">
        <v>62</v>
      </c>
      <c r="J14" s="12" t="s">
        <v>66</v>
      </c>
    </row>
    <row r="15" spans="1:10" ht="24.95" customHeight="1">
      <c r="B15" s="11" t="s">
        <v>24</v>
      </c>
      <c r="C15" s="23">
        <v>1000</v>
      </c>
      <c r="D15" s="23">
        <v>1000</v>
      </c>
      <c r="E15" s="23">
        <f>Housing[[#This Row],[Projected Cost]]-Housing[[#This Row],[Actual Cost]]</f>
        <v>0</v>
      </c>
      <c r="F15" s="16"/>
      <c r="G15" s="11" t="s">
        <v>68</v>
      </c>
      <c r="H15" s="23"/>
      <c r="I15" s="23"/>
      <c r="J15" s="23">
        <f>Entertainment[[#This Row],[Projected Cost]]-Entertainment[[#This Row],[Actual Cost]]</f>
        <v>0</v>
      </c>
    </row>
    <row r="16" spans="1:10" ht="24.95" customHeight="1">
      <c r="B16" s="11" t="s">
        <v>25</v>
      </c>
      <c r="C16" s="23">
        <v>54</v>
      </c>
      <c r="D16" s="23">
        <v>100</v>
      </c>
      <c r="E16" s="23">
        <f>Housing[[#This Row],[Projected Cost]]-Housing[[#This Row],[Actual Cost]]</f>
        <v>-46</v>
      </c>
      <c r="F16" s="16"/>
      <c r="G16" s="11" t="s">
        <v>69</v>
      </c>
      <c r="H16" s="23"/>
      <c r="I16" s="23"/>
      <c r="J16" s="23">
        <f>Entertainment[[#This Row],[Projected Cost]]-Entertainment[[#This Row],[Actual Cost]]</f>
        <v>0</v>
      </c>
    </row>
    <row r="17" spans="1:10" ht="24.95" customHeight="1">
      <c r="B17" s="11" t="s">
        <v>26</v>
      </c>
      <c r="C17" s="23">
        <v>44</v>
      </c>
      <c r="D17" s="23">
        <v>56</v>
      </c>
      <c r="E17" s="23">
        <f>Housing[[#This Row],[Projected Cost]]-Housing[[#This Row],[Actual Cost]]</f>
        <v>-12</v>
      </c>
      <c r="F17" s="16"/>
      <c r="G17" s="11" t="s">
        <v>70</v>
      </c>
      <c r="H17" s="23"/>
      <c r="I17" s="23"/>
      <c r="J17" s="23">
        <f>Entertainment[[#This Row],[Projected Cost]]-Entertainment[[#This Row],[Actual Cost]]</f>
        <v>0</v>
      </c>
    </row>
    <row r="18" spans="1:10" ht="24.95" customHeight="1">
      <c r="B18" s="11" t="s">
        <v>27</v>
      </c>
      <c r="C18" s="23">
        <v>22</v>
      </c>
      <c r="D18" s="23">
        <v>28</v>
      </c>
      <c r="E18" s="23">
        <f>Housing[[#This Row],[Projected Cost]]-Housing[[#This Row],[Actual Cost]]</f>
        <v>-6</v>
      </c>
      <c r="F18" s="16"/>
      <c r="G18" s="11" t="s">
        <v>71</v>
      </c>
      <c r="H18" s="23"/>
      <c r="I18" s="23"/>
      <c r="J18" s="23">
        <f>Entertainment[[#This Row],[Projected Cost]]-Entertainment[[#This Row],[Actual Cost]]</f>
        <v>0</v>
      </c>
    </row>
    <row r="19" spans="1:10" ht="24.95" customHeight="1">
      <c r="B19" s="11" t="s">
        <v>28</v>
      </c>
      <c r="C19" s="23">
        <v>8</v>
      </c>
      <c r="D19" s="23">
        <v>8</v>
      </c>
      <c r="E19" s="23">
        <f>Housing[[#This Row],[Projected Cost]]-Housing[[#This Row],[Actual Cost]]</f>
        <v>0</v>
      </c>
      <c r="F19" s="16"/>
      <c r="G19" s="11" t="s">
        <v>72</v>
      </c>
      <c r="H19" s="23"/>
      <c r="I19" s="23"/>
      <c r="J19" s="23">
        <f>Entertainment[[#This Row],[Projected Cost]]-Entertainment[[#This Row],[Actual Cost]]</f>
        <v>0</v>
      </c>
    </row>
    <row r="20" spans="1:10" ht="24.95" customHeight="1">
      <c r="B20" s="11" t="s">
        <v>29</v>
      </c>
      <c r="C20" s="23">
        <v>34</v>
      </c>
      <c r="D20" s="23">
        <v>34</v>
      </c>
      <c r="E20" s="23">
        <f>Housing[[#This Row],[Projected Cost]]-Housing[[#This Row],[Actual Cost]]</f>
        <v>0</v>
      </c>
      <c r="F20" s="16"/>
      <c r="G20" s="11" t="s">
        <v>73</v>
      </c>
      <c r="H20" s="23"/>
      <c r="I20" s="23"/>
      <c r="J20" s="23">
        <f>Entertainment[[#This Row],[Projected Cost]]-Entertainment[[#This Row],[Actual Cost]]</f>
        <v>0</v>
      </c>
    </row>
    <row r="21" spans="1:10" ht="24.95" customHeight="1">
      <c r="B21" s="11" t="s">
        <v>30</v>
      </c>
      <c r="C21" s="23">
        <v>10</v>
      </c>
      <c r="D21" s="23">
        <v>10</v>
      </c>
      <c r="E21" s="23">
        <f>Housing[[#This Row],[Projected Cost]]-Housing[[#This Row],[Actual Cost]]</f>
        <v>0</v>
      </c>
      <c r="F21" s="16"/>
      <c r="G21" s="11" t="s">
        <v>33</v>
      </c>
      <c r="H21" s="23"/>
      <c r="I21" s="23"/>
      <c r="J21" s="23">
        <f>Entertainment[[#This Row],[Projected Cost]]-Entertainment[[#This Row],[Actual Cost]]</f>
        <v>0</v>
      </c>
    </row>
    <row r="22" spans="1:10" ht="24.95" customHeight="1">
      <c r="B22" s="11" t="s">
        <v>31</v>
      </c>
      <c r="C22" s="23">
        <v>23</v>
      </c>
      <c r="D22" s="23">
        <v>0</v>
      </c>
      <c r="E22" s="23">
        <f>Housing[[#This Row],[Projected Cost]]-Housing[[#This Row],[Actual Cost]]</f>
        <v>23</v>
      </c>
      <c r="F22" s="16"/>
      <c r="G22" s="11" t="s">
        <v>33</v>
      </c>
      <c r="H22" s="23"/>
      <c r="I22" s="23"/>
      <c r="J22" s="23">
        <f>Entertainment[[#This Row],[Projected Cost]]-Entertainment[[#This Row],[Actual Cost]]</f>
        <v>0</v>
      </c>
    </row>
    <row r="23" spans="1:10" ht="24.95" customHeight="1">
      <c r="B23" s="11" t="s">
        <v>32</v>
      </c>
      <c r="C23" s="23">
        <v>0</v>
      </c>
      <c r="D23" s="23">
        <v>0</v>
      </c>
      <c r="E23" s="23">
        <f>Housing[[#This Row],[Projected Cost]]-Housing[[#This Row],[Actual Cost]]</f>
        <v>0</v>
      </c>
      <c r="F23" s="16"/>
      <c r="G23" s="11" t="s">
        <v>33</v>
      </c>
      <c r="H23" s="23"/>
      <c r="I23" s="23"/>
      <c r="J23" s="23">
        <f>Entertainment[[#This Row],[Projected Cost]]-Entertainment[[#This Row],[Actual Cost]]</f>
        <v>0</v>
      </c>
    </row>
    <row r="24" spans="1:10" ht="24.95" customHeight="1">
      <c r="B24" s="11" t="s">
        <v>33</v>
      </c>
      <c r="C24" s="23">
        <v>0</v>
      </c>
      <c r="D24" s="23">
        <v>0</v>
      </c>
      <c r="E24" s="23">
        <f>Housing[[#This Row],[Projected Cost]]-Housing[[#This Row],[Actual Cost]]</f>
        <v>0</v>
      </c>
      <c r="F24" s="16"/>
      <c r="G24" s="17" t="s">
        <v>34</v>
      </c>
      <c r="H24" s="23"/>
      <c r="I24" s="23"/>
      <c r="J24" s="23">
        <f>SUBTOTAL(109,Entertainment[Difference])</f>
        <v>0</v>
      </c>
    </row>
    <row r="25" spans="1:10" ht="24.95" customHeight="1">
      <c r="B25" s="17" t="s">
        <v>34</v>
      </c>
      <c r="C25" s="23"/>
      <c r="D25" s="23"/>
      <c r="E25" s="23">
        <f>SUBTOTAL(109,Housing[Difference])</f>
        <v>-41</v>
      </c>
      <c r="F25" s="16"/>
      <c r="G25" s="26"/>
      <c r="H25" s="26"/>
      <c r="I25" s="26"/>
      <c r="J25" s="26"/>
    </row>
    <row r="26" spans="1:10" ht="24.95" customHeight="1">
      <c r="B26" s="26"/>
      <c r="C26" s="26"/>
      <c r="D26" s="26"/>
      <c r="E26" s="26"/>
      <c r="F26" s="16"/>
      <c r="G26" s="12" t="s">
        <v>74</v>
      </c>
      <c r="H26" s="12" t="s">
        <v>61</v>
      </c>
      <c r="I26" s="12" t="s">
        <v>62</v>
      </c>
      <c r="J26" s="12" t="s">
        <v>66</v>
      </c>
    </row>
    <row r="27" spans="1:10" ht="24.95" customHeight="1">
      <c r="A27" s="4" t="s">
        <v>11</v>
      </c>
      <c r="B27" s="12" t="s">
        <v>35</v>
      </c>
      <c r="C27" s="12" t="s">
        <v>61</v>
      </c>
      <c r="D27" s="12" t="s">
        <v>62</v>
      </c>
      <c r="E27" s="12" t="s">
        <v>66</v>
      </c>
      <c r="F27" s="16"/>
      <c r="G27" s="11" t="s">
        <v>75</v>
      </c>
      <c r="H27" s="23"/>
      <c r="I27" s="23"/>
      <c r="J27" s="23">
        <f>Loans[[#This Row],[Projected Cost]]-Loans[[#This Row],[Actual Cost]]</f>
        <v>0</v>
      </c>
    </row>
    <row r="28" spans="1:10" ht="24.95" customHeight="1">
      <c r="B28" s="11" t="s">
        <v>36</v>
      </c>
      <c r="C28" s="23"/>
      <c r="D28" s="23"/>
      <c r="E28" s="23">
        <f>Transport[[#This Row],[Projected Cost]]-Transport[[#This Row],[Actual Cost]]</f>
        <v>0</v>
      </c>
      <c r="F28" s="16"/>
      <c r="G28" s="11" t="s">
        <v>76</v>
      </c>
      <c r="H28" s="23"/>
      <c r="I28" s="23"/>
      <c r="J28" s="23">
        <f>Loans[[#This Row],[Projected Cost]]-Loans[[#This Row],[Actual Cost]]</f>
        <v>0</v>
      </c>
    </row>
    <row r="29" spans="1:10" ht="24.95" customHeight="1">
      <c r="B29" s="11" t="s">
        <v>37</v>
      </c>
      <c r="C29" s="23"/>
      <c r="D29" s="23"/>
      <c r="E29" s="23">
        <f>Transport[[#This Row],[Projected Cost]]-Transport[[#This Row],[Actual Cost]]</f>
        <v>0</v>
      </c>
      <c r="F29" s="16"/>
      <c r="G29" s="11" t="s">
        <v>77</v>
      </c>
      <c r="H29" s="23"/>
      <c r="I29" s="23"/>
      <c r="J29" s="23">
        <f>Loans[[#This Row],[Projected Cost]]-Loans[[#This Row],[Actual Cost]]</f>
        <v>0</v>
      </c>
    </row>
    <row r="30" spans="1:10" ht="24.95" customHeight="1">
      <c r="B30" s="11" t="s">
        <v>38</v>
      </c>
      <c r="C30" s="23"/>
      <c r="D30" s="23"/>
      <c r="E30" s="23">
        <f>Transport[[#This Row],[Projected Cost]]-Transport[[#This Row],[Actual Cost]]</f>
        <v>0</v>
      </c>
      <c r="F30" s="16"/>
      <c r="G30" s="11" t="s">
        <v>77</v>
      </c>
      <c r="H30" s="23"/>
      <c r="I30" s="23"/>
      <c r="J30" s="23">
        <f>Loans[[#This Row],[Projected Cost]]-Loans[[#This Row],[Actual Cost]]</f>
        <v>0</v>
      </c>
    </row>
    <row r="31" spans="1:10" ht="24.95" customHeight="1">
      <c r="B31" s="11" t="s">
        <v>39</v>
      </c>
      <c r="C31" s="23"/>
      <c r="D31" s="23"/>
      <c r="E31" s="23">
        <f>Transport[[#This Row],[Projected Cost]]-Transport[[#This Row],[Actual Cost]]</f>
        <v>0</v>
      </c>
      <c r="F31" s="16"/>
      <c r="G31" s="11" t="s">
        <v>77</v>
      </c>
      <c r="H31" s="23"/>
      <c r="I31" s="23"/>
      <c r="J31" s="23">
        <f>Loans[[#This Row],[Projected Cost]]-Loans[[#This Row],[Actual Cost]]</f>
        <v>0</v>
      </c>
    </row>
    <row r="32" spans="1:10" ht="24.95" customHeight="1">
      <c r="B32" s="11" t="s">
        <v>40</v>
      </c>
      <c r="C32" s="23"/>
      <c r="D32" s="23"/>
      <c r="E32" s="23">
        <f>Transport[[#This Row],[Projected Cost]]-Transport[[#This Row],[Actual Cost]]</f>
        <v>0</v>
      </c>
      <c r="F32" s="16"/>
      <c r="G32" s="11" t="s">
        <v>33</v>
      </c>
      <c r="H32" s="23"/>
      <c r="I32" s="23"/>
      <c r="J32" s="23">
        <f>Loans[[#This Row],[Projected Cost]]-Loans[[#This Row],[Actual Cost]]</f>
        <v>0</v>
      </c>
    </row>
    <row r="33" spans="1:10" ht="24.95" customHeight="1">
      <c r="B33" s="11" t="s">
        <v>41</v>
      </c>
      <c r="C33" s="23"/>
      <c r="D33" s="23"/>
      <c r="E33" s="23">
        <f>Transport[[#This Row],[Projected Cost]]-Transport[[#This Row],[Actual Cost]]</f>
        <v>0</v>
      </c>
      <c r="F33" s="16"/>
      <c r="G33" s="17" t="s">
        <v>34</v>
      </c>
      <c r="H33" s="23"/>
      <c r="I33" s="23"/>
      <c r="J33" s="23">
        <f>SUBTOTAL(109,Loans[Difference])</f>
        <v>0</v>
      </c>
    </row>
    <row r="34" spans="1:10" ht="24.95" customHeight="1">
      <c r="B34" s="11" t="s">
        <v>33</v>
      </c>
      <c r="C34" s="23"/>
      <c r="D34" s="23"/>
      <c r="E34" s="23">
        <f>Transport[[#This Row],[Projected Cost]]-Transport[[#This Row],[Actual Cost]]</f>
        <v>0</v>
      </c>
      <c r="F34" s="16"/>
      <c r="G34" s="26"/>
      <c r="H34" s="26"/>
      <c r="I34" s="26"/>
      <c r="J34" s="26"/>
    </row>
    <row r="35" spans="1:10" ht="24.95" customHeight="1">
      <c r="B35" s="17" t="s">
        <v>34</v>
      </c>
      <c r="C35" s="23"/>
      <c r="D35" s="23"/>
      <c r="E35" s="23">
        <f>SUBTOTAL(109,Transport[Difference])</f>
        <v>0</v>
      </c>
      <c r="F35" s="16"/>
      <c r="G35" s="12" t="s">
        <v>78</v>
      </c>
      <c r="H35" s="12" t="s">
        <v>61</v>
      </c>
      <c r="I35" s="12" t="s">
        <v>62</v>
      </c>
      <c r="J35" s="12" t="s">
        <v>66</v>
      </c>
    </row>
    <row r="36" spans="1:10" ht="24.95" customHeight="1">
      <c r="B36" s="26"/>
      <c r="C36" s="26"/>
      <c r="D36" s="26"/>
      <c r="E36" s="26"/>
      <c r="F36" s="16"/>
      <c r="G36" s="11" t="s">
        <v>79</v>
      </c>
      <c r="H36" s="23"/>
      <c r="I36" s="23"/>
      <c r="J36" s="23">
        <f>Taxes[[#This Row],[Projected Cost]]-Taxes[[#This Row],[Actual Cost]]</f>
        <v>0</v>
      </c>
    </row>
    <row r="37" spans="1:10" ht="24.95" customHeight="1">
      <c r="A37" s="4" t="s">
        <v>12</v>
      </c>
      <c r="B37" s="12" t="s">
        <v>42</v>
      </c>
      <c r="C37" s="12" t="s">
        <v>61</v>
      </c>
      <c r="D37" s="12" t="s">
        <v>62</v>
      </c>
      <c r="E37" s="12" t="s">
        <v>66</v>
      </c>
      <c r="F37" s="16"/>
      <c r="G37" s="11" t="s">
        <v>80</v>
      </c>
      <c r="H37" s="23"/>
      <c r="I37" s="23"/>
      <c r="J37" s="23">
        <f>Taxes[[#This Row],[Projected Cost]]-Taxes[[#This Row],[Actual Cost]]</f>
        <v>0</v>
      </c>
    </row>
    <row r="38" spans="1:10" ht="24.95" customHeight="1">
      <c r="B38" s="11" t="s">
        <v>43</v>
      </c>
      <c r="C38" s="23"/>
      <c r="D38" s="23"/>
      <c r="E38" s="23">
        <f>Insurance[[#This Row],[Projected Cost]]-Insurance[[#This Row],[Actual Cost]]</f>
        <v>0</v>
      </c>
      <c r="F38" s="16"/>
      <c r="G38" s="11" t="s">
        <v>81</v>
      </c>
      <c r="H38" s="23"/>
      <c r="I38" s="23"/>
      <c r="J38" s="23">
        <f>Taxes[[#This Row],[Projected Cost]]-Taxes[[#This Row],[Actual Cost]]</f>
        <v>0</v>
      </c>
    </row>
    <row r="39" spans="1:10" ht="24.95" customHeight="1">
      <c r="B39" s="11" t="s">
        <v>44</v>
      </c>
      <c r="C39" s="23"/>
      <c r="D39" s="23"/>
      <c r="E39" s="23">
        <f>Insurance[[#This Row],[Projected Cost]]-Insurance[[#This Row],[Actual Cost]]</f>
        <v>0</v>
      </c>
      <c r="F39" s="16"/>
      <c r="G39" s="11" t="s">
        <v>33</v>
      </c>
      <c r="H39" s="23"/>
      <c r="I39" s="23"/>
      <c r="J39" s="23">
        <f>Taxes[[#This Row],[Projected Cost]]-Taxes[[#This Row],[Actual Cost]]</f>
        <v>0</v>
      </c>
    </row>
    <row r="40" spans="1:10" ht="24.95" customHeight="1">
      <c r="B40" s="11" t="s">
        <v>45</v>
      </c>
      <c r="C40" s="23"/>
      <c r="D40" s="23"/>
      <c r="E40" s="23">
        <f>Insurance[[#This Row],[Projected Cost]]-Insurance[[#This Row],[Actual Cost]]</f>
        <v>0</v>
      </c>
      <c r="F40" s="16"/>
      <c r="G40" s="17" t="s">
        <v>34</v>
      </c>
      <c r="H40" s="23"/>
      <c r="I40" s="23"/>
      <c r="J40" s="23">
        <f>SUBTOTAL(109,Taxes[Difference])</f>
        <v>0</v>
      </c>
    </row>
    <row r="41" spans="1:10" ht="24.95" customHeight="1">
      <c r="B41" s="11" t="s">
        <v>33</v>
      </c>
      <c r="C41" s="23"/>
      <c r="D41" s="23"/>
      <c r="E41" s="23">
        <f>Insurance[[#This Row],[Projected Cost]]-Insurance[[#This Row],[Actual Cost]]</f>
        <v>0</v>
      </c>
      <c r="F41" s="16"/>
      <c r="G41" s="26"/>
      <c r="H41" s="26"/>
      <c r="I41" s="26"/>
      <c r="J41" s="26"/>
    </row>
    <row r="42" spans="1:10" ht="24.95" customHeight="1">
      <c r="B42" s="17" t="s">
        <v>34</v>
      </c>
      <c r="C42" s="23"/>
      <c r="D42" s="23"/>
      <c r="E42" s="23">
        <f>SUBTOTAL(109,Insurance[Difference])</f>
        <v>0</v>
      </c>
      <c r="F42" s="16"/>
      <c r="G42" s="12" t="s">
        <v>82</v>
      </c>
      <c r="H42" s="12" t="s">
        <v>61</v>
      </c>
      <c r="I42" s="12" t="s">
        <v>62</v>
      </c>
      <c r="J42" s="12" t="s">
        <v>66</v>
      </c>
    </row>
    <row r="43" spans="1:10" ht="24.95" customHeight="1">
      <c r="B43" s="26"/>
      <c r="C43" s="26"/>
      <c r="D43" s="26"/>
      <c r="E43" s="26"/>
      <c r="F43" s="16"/>
      <c r="G43" s="11" t="s">
        <v>83</v>
      </c>
      <c r="H43" s="23"/>
      <c r="I43" s="23"/>
      <c r="J43" s="23">
        <f>Savings[[#This Row],[Projected Cost]]-Savings[[#This Row],[Actual Cost]]</f>
        <v>0</v>
      </c>
    </row>
    <row r="44" spans="1:10" ht="24.95" customHeight="1">
      <c r="A44" s="4" t="s">
        <v>13</v>
      </c>
      <c r="B44" s="12" t="s">
        <v>46</v>
      </c>
      <c r="C44" s="12" t="s">
        <v>61</v>
      </c>
      <c r="D44" s="12" t="s">
        <v>62</v>
      </c>
      <c r="E44" s="12" t="s">
        <v>66</v>
      </c>
      <c r="F44" s="16"/>
      <c r="G44" s="11" t="s">
        <v>84</v>
      </c>
      <c r="H44" s="23"/>
      <c r="I44" s="23"/>
      <c r="J44" s="23">
        <f>Savings[[#This Row],[Projected Cost]]-Savings[[#This Row],[Actual Cost]]</f>
        <v>0</v>
      </c>
    </row>
    <row r="45" spans="1:10" ht="24.95" customHeight="1">
      <c r="B45" s="11" t="s">
        <v>47</v>
      </c>
      <c r="C45" s="23"/>
      <c r="D45" s="23"/>
      <c r="E45" s="23">
        <f>Food[[#This Row],[Projected Cost]]-Food[[#This Row],[Actual Cost]]</f>
        <v>0</v>
      </c>
      <c r="F45" s="16"/>
      <c r="G45" s="11" t="s">
        <v>33</v>
      </c>
      <c r="H45" s="23"/>
      <c r="I45" s="23"/>
      <c r="J45" s="23">
        <f>Savings[[#This Row],[Projected Cost]]-Savings[[#This Row],[Actual Cost]]</f>
        <v>0</v>
      </c>
    </row>
    <row r="46" spans="1:10" ht="24.95" customHeight="1">
      <c r="B46" s="11" t="s">
        <v>48</v>
      </c>
      <c r="C46" s="23"/>
      <c r="D46" s="23"/>
      <c r="E46" s="23">
        <f>Food[[#This Row],[Projected Cost]]-Food[[#This Row],[Actual Cost]]</f>
        <v>0</v>
      </c>
      <c r="F46" s="16"/>
      <c r="G46" s="17" t="s">
        <v>34</v>
      </c>
      <c r="H46" s="23"/>
      <c r="I46" s="23"/>
      <c r="J46" s="23">
        <f>SUBTOTAL(109,Savings[Difference])</f>
        <v>0</v>
      </c>
    </row>
    <row r="47" spans="1:10" ht="24.95" customHeight="1">
      <c r="B47" s="11" t="s">
        <v>33</v>
      </c>
      <c r="C47" s="23"/>
      <c r="D47" s="23"/>
      <c r="E47" s="23">
        <f>Food[[#This Row],[Projected Cost]]-Food[[#This Row],[Actual Cost]]</f>
        <v>0</v>
      </c>
      <c r="F47" s="16"/>
      <c r="G47" s="26"/>
      <c r="H47" s="26"/>
      <c r="I47" s="26"/>
      <c r="J47" s="26"/>
    </row>
    <row r="48" spans="1:10" ht="24.95" customHeight="1">
      <c r="B48" s="17" t="s">
        <v>34</v>
      </c>
      <c r="C48" s="23"/>
      <c r="D48" s="23"/>
      <c r="E48" s="23">
        <f>SUBTOTAL(109,Food[Difference])</f>
        <v>0</v>
      </c>
      <c r="F48" s="16"/>
      <c r="G48" s="12" t="s">
        <v>85</v>
      </c>
      <c r="H48" s="12" t="s">
        <v>61</v>
      </c>
      <c r="I48" s="12" t="s">
        <v>62</v>
      </c>
      <c r="J48" s="12" t="s">
        <v>66</v>
      </c>
    </row>
    <row r="49" spans="1:10" ht="24.95" customHeight="1">
      <c r="B49" s="26"/>
      <c r="C49" s="26"/>
      <c r="D49" s="26"/>
      <c r="E49" s="26"/>
      <c r="F49" s="16"/>
      <c r="G49" s="11" t="s">
        <v>86</v>
      </c>
      <c r="H49" s="23"/>
      <c r="I49" s="23"/>
      <c r="J49" s="23">
        <f>Gifts[[#This Row],[Projected Cost]]-Gifts[[#This Row],[Actual Cost]]</f>
        <v>0</v>
      </c>
    </row>
    <row r="50" spans="1:10" ht="24.95" customHeight="1">
      <c r="A50" s="4" t="s">
        <v>14</v>
      </c>
      <c r="B50" s="12" t="s">
        <v>49</v>
      </c>
      <c r="C50" s="12" t="s">
        <v>61</v>
      </c>
      <c r="D50" s="12" t="s">
        <v>62</v>
      </c>
      <c r="E50" s="12" t="s">
        <v>66</v>
      </c>
      <c r="F50" s="16"/>
      <c r="G50" s="11" t="s">
        <v>87</v>
      </c>
      <c r="H50" s="23"/>
      <c r="I50" s="23"/>
      <c r="J50" s="23">
        <f>Gifts[[#This Row],[Projected Cost]]-Gifts[[#This Row],[Actual Cost]]</f>
        <v>0</v>
      </c>
    </row>
    <row r="51" spans="1:10" ht="24.95" customHeight="1">
      <c r="B51" s="11" t="s">
        <v>50</v>
      </c>
      <c r="C51" s="23"/>
      <c r="D51" s="23"/>
      <c r="E51" s="23">
        <f>Pets[[#This Row],[Projected Cost]]-Pets[[#This Row],[Actual Cost]]</f>
        <v>0</v>
      </c>
      <c r="F51" s="16"/>
      <c r="G51" s="11" t="s">
        <v>88</v>
      </c>
      <c r="H51" s="23"/>
      <c r="I51" s="23"/>
      <c r="J51" s="23">
        <f>Gifts[[#This Row],[Projected Cost]]-Gifts[[#This Row],[Actual Cost]]</f>
        <v>0</v>
      </c>
    </row>
    <row r="52" spans="1:10" ht="24.95" customHeight="1">
      <c r="B52" s="11" t="s">
        <v>51</v>
      </c>
      <c r="C52" s="23"/>
      <c r="D52" s="23"/>
      <c r="E52" s="23">
        <f>Pets[[#This Row],[Projected Cost]]-Pets[[#This Row],[Actual Cost]]</f>
        <v>0</v>
      </c>
      <c r="F52" s="16"/>
      <c r="G52" s="17" t="s">
        <v>34</v>
      </c>
      <c r="H52" s="23"/>
      <c r="I52" s="23"/>
      <c r="J52" s="23">
        <f>SUBTOTAL(109,Gifts[Difference])</f>
        <v>0</v>
      </c>
    </row>
    <row r="53" spans="1:10" ht="24.95" customHeight="1">
      <c r="B53" s="11" t="s">
        <v>52</v>
      </c>
      <c r="C53" s="23"/>
      <c r="D53" s="23"/>
      <c r="E53" s="23">
        <f>Pets[[#This Row],[Projected Cost]]-Pets[[#This Row],[Actual Cost]]</f>
        <v>0</v>
      </c>
      <c r="F53" s="16"/>
      <c r="G53" s="26"/>
      <c r="H53" s="26"/>
      <c r="I53" s="26"/>
      <c r="J53" s="26"/>
    </row>
    <row r="54" spans="1:10" ht="24.95" customHeight="1">
      <c r="B54" s="11" t="s">
        <v>53</v>
      </c>
      <c r="C54" s="23"/>
      <c r="D54" s="23"/>
      <c r="E54" s="23">
        <f>Pets[[#This Row],[Projected Cost]]-Pets[[#This Row],[Actual Cost]]</f>
        <v>0</v>
      </c>
      <c r="F54" s="16"/>
      <c r="G54" s="12" t="s">
        <v>89</v>
      </c>
      <c r="H54" s="12" t="s">
        <v>61</v>
      </c>
      <c r="I54" s="12" t="s">
        <v>62</v>
      </c>
      <c r="J54" s="12" t="s">
        <v>66</v>
      </c>
    </row>
    <row r="55" spans="1:10" ht="24.95" customHeight="1">
      <c r="B55" s="11" t="s">
        <v>33</v>
      </c>
      <c r="C55" s="23"/>
      <c r="D55" s="23"/>
      <c r="E55" s="23">
        <f>Pets[[#This Row],[Projected Cost]]-Pets[[#This Row],[Actual Cost]]</f>
        <v>0</v>
      </c>
      <c r="F55" s="16"/>
      <c r="G55" s="11" t="s">
        <v>90</v>
      </c>
      <c r="H55" s="23"/>
      <c r="I55" s="23"/>
      <c r="J55" s="23">
        <f>Legal[[#This Row],[Projected Cost]]-Legal[[#This Row],[Actual Cost]]</f>
        <v>0</v>
      </c>
    </row>
    <row r="56" spans="1:10" ht="24.95" customHeight="1">
      <c r="B56" s="17" t="s">
        <v>34</v>
      </c>
      <c r="C56" s="23"/>
      <c r="D56" s="23"/>
      <c r="E56" s="23">
        <f>SUBTOTAL(109,Pets[Difference])</f>
        <v>0</v>
      </c>
      <c r="F56" s="16"/>
      <c r="G56" s="11" t="s">
        <v>91</v>
      </c>
      <c r="H56" s="23"/>
      <c r="I56" s="23"/>
      <c r="J56" s="23">
        <f>Legal[[#This Row],[Projected Cost]]-Legal[[#This Row],[Actual Cost]]</f>
        <v>0</v>
      </c>
    </row>
    <row r="57" spans="1:10" ht="24.95" customHeight="1">
      <c r="B57" s="26"/>
      <c r="C57" s="26"/>
      <c r="D57" s="26"/>
      <c r="E57" s="26"/>
      <c r="F57" s="16"/>
      <c r="G57" s="11" t="s">
        <v>92</v>
      </c>
      <c r="H57" s="23"/>
      <c r="I57" s="23"/>
      <c r="J57" s="23">
        <f>Legal[[#This Row],[Projected Cost]]-Legal[[#This Row],[Actual Cost]]</f>
        <v>0</v>
      </c>
    </row>
    <row r="58" spans="1:10" ht="24.95" customHeight="1">
      <c r="A58" s="4" t="s">
        <v>15</v>
      </c>
      <c r="B58" s="12" t="s">
        <v>54</v>
      </c>
      <c r="C58" s="12" t="s">
        <v>61</v>
      </c>
      <c r="D58" s="12" t="s">
        <v>62</v>
      </c>
      <c r="E58" s="12" t="s">
        <v>66</v>
      </c>
      <c r="F58" s="16"/>
      <c r="G58" s="11" t="s">
        <v>33</v>
      </c>
      <c r="H58" s="23"/>
      <c r="I58" s="23"/>
      <c r="J58" s="23">
        <f>Legal[[#This Row],[Projected Cost]]-Legal[[#This Row],[Actual Cost]]</f>
        <v>0</v>
      </c>
    </row>
    <row r="59" spans="1:10" ht="24.95" customHeight="1">
      <c r="B59" s="11" t="s">
        <v>51</v>
      </c>
      <c r="C59" s="23"/>
      <c r="D59" s="23"/>
      <c r="E59" s="23">
        <f>PersonalCare[[#This Row],[Projected Cost]]-PersonalCare[[#This Row],[Actual Cost]]</f>
        <v>0</v>
      </c>
      <c r="F59" s="16"/>
      <c r="G59" s="17" t="s">
        <v>34</v>
      </c>
      <c r="H59" s="23"/>
      <c r="I59" s="23"/>
      <c r="J59" s="23">
        <f>SUBTOTAL(109,Legal[Difference])</f>
        <v>0</v>
      </c>
    </row>
    <row r="60" spans="1:10" ht="24.95" customHeight="1">
      <c r="B60" s="11" t="s">
        <v>55</v>
      </c>
      <c r="C60" s="23"/>
      <c r="D60" s="23"/>
      <c r="E60" s="23">
        <f>PersonalCare[[#This Row],[Projected Cost]]-PersonalCare[[#This Row],[Actual Cost]]</f>
        <v>0</v>
      </c>
      <c r="F60" s="16"/>
      <c r="G60" s="26"/>
      <c r="H60" s="26"/>
      <c r="I60" s="26"/>
      <c r="J60" s="26"/>
    </row>
    <row r="61" spans="1:10" ht="24.95" customHeight="1">
      <c r="A61" s="4" t="s">
        <v>16</v>
      </c>
      <c r="B61" s="11" t="s">
        <v>56</v>
      </c>
      <c r="C61" s="23"/>
      <c r="D61" s="23"/>
      <c r="E61" s="23">
        <f>PersonalCare[[#This Row],[Projected Cost]]-PersonalCare[[#This Row],[Actual Cost]]</f>
        <v>0</v>
      </c>
      <c r="F61" s="16"/>
      <c r="G61" s="27" t="s">
        <v>93</v>
      </c>
      <c r="H61" s="27"/>
      <c r="I61" s="27"/>
      <c r="J61" s="31">
        <f>SUBTOTAL(109,Housing[Projected Cost],Transport[Projected Cost],Insurance[Projected Cost],Food[Projected Cost],Pets[Projected Cost],PersonalCare[Projected Cost],Entertainment[Projected Cost],Loans[Projected Cost],Taxes[Projected Cost],Savings[Projected Cost],Gifts[Projected Cost],Legal[Projected Cost])</f>
        <v>1195</v>
      </c>
    </row>
    <row r="62" spans="1:10" ht="24.95" customHeight="1">
      <c r="B62" s="11" t="s">
        <v>57</v>
      </c>
      <c r="C62" s="23"/>
      <c r="D62" s="23"/>
      <c r="E62" s="23">
        <f>PersonalCare[[#This Row],[Projected Cost]]-PersonalCare[[#This Row],[Actual Cost]]</f>
        <v>0</v>
      </c>
      <c r="F62" s="16"/>
      <c r="G62" s="27"/>
      <c r="H62" s="27"/>
      <c r="I62" s="27"/>
      <c r="J62" s="31"/>
    </row>
    <row r="63" spans="1:10" ht="24.95" customHeight="1">
      <c r="B63" s="11" t="s">
        <v>58</v>
      </c>
      <c r="C63" s="23"/>
      <c r="D63" s="23"/>
      <c r="E63" s="23">
        <f>PersonalCare[[#This Row],[Projected Cost]]-PersonalCare[[#This Row],[Actual Cost]]</f>
        <v>0</v>
      </c>
      <c r="F63" s="16"/>
      <c r="G63" s="27" t="s">
        <v>94</v>
      </c>
      <c r="H63" s="27"/>
      <c r="I63" s="27"/>
      <c r="J63" s="31">
        <f>SUBTOTAL(109,Housing[Actual Cost],Transport[Actual Cost],Insurance[Actual Cost],Food[Actual Cost],Pets[Actual Cost],PersonalCare[Actual Cost],Entertainment[Actual Cost],Loans[Actual Cost],Taxes[Actual Cost],Savings[Actual Cost],Gifts[Actual Cost],Legal[Actual Cost])</f>
        <v>1236</v>
      </c>
    </row>
    <row r="64" spans="1:10" ht="24.95" customHeight="1">
      <c r="B64" s="11" t="s">
        <v>59</v>
      </c>
      <c r="C64" s="23"/>
      <c r="D64" s="23"/>
      <c r="E64" s="23">
        <f>PersonalCare[[#This Row],[Projected Cost]]-PersonalCare[[#This Row],[Actual Cost]]</f>
        <v>0</v>
      </c>
      <c r="F64" s="16"/>
      <c r="G64" s="27"/>
      <c r="H64" s="27"/>
      <c r="I64" s="27"/>
      <c r="J64" s="31"/>
    </row>
    <row r="65" spans="2:10" ht="24.95" customHeight="1">
      <c r="B65" s="11" t="s">
        <v>33</v>
      </c>
      <c r="C65" s="23"/>
      <c r="D65" s="23"/>
      <c r="E65" s="23">
        <f>PersonalCare[[#This Row],[Projected Cost]]-PersonalCare[[#This Row],[Actual Cost]]</f>
        <v>0</v>
      </c>
      <c r="F65" s="16"/>
      <c r="G65" s="27" t="s">
        <v>95</v>
      </c>
      <c r="H65" s="27"/>
      <c r="I65" s="27"/>
      <c r="J65" s="31">
        <f>J61-J63</f>
        <v>-41</v>
      </c>
    </row>
    <row r="66" spans="2:10" ht="24.95" customHeight="1">
      <c r="B66" s="17" t="s">
        <v>34</v>
      </c>
      <c r="C66" s="23"/>
      <c r="D66" s="23"/>
      <c r="E66" s="23">
        <f>SUBTOTAL(109,PersonalCare[Difference])</f>
        <v>0</v>
      </c>
      <c r="F66" s="16"/>
      <c r="G66" s="27"/>
      <c r="H66" s="27"/>
      <c r="I66" s="27"/>
      <c r="J66" s="31"/>
    </row>
    <row r="67" spans="2:10">
      <c r="B67" s="32"/>
      <c r="C67" s="32"/>
      <c r="D67" s="32"/>
      <c r="E67" s="32"/>
    </row>
  </sheetData>
  <mergeCells count="26">
    <mergeCell ref="B67:E67"/>
    <mergeCell ref="G60:J60"/>
    <mergeCell ref="G53:J53"/>
    <mergeCell ref="G47:J47"/>
    <mergeCell ref="G41:J41"/>
    <mergeCell ref="G65:I66"/>
    <mergeCell ref="J65:J66"/>
    <mergeCell ref="J61:J62"/>
    <mergeCell ref="J63:J64"/>
    <mergeCell ref="G63:I64"/>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s>
  <dataValidations count="12">
    <dataValidation allowBlank="1" showInputMessage="1" showErrorMessage="1" prompt="Create a personal monthly budget in this worksheet. Helpful instructions on how to use this worksheet are in cells in this column. Press the arrow-down key to get started." sqref="A1" xr:uid="{535C1FB4-69DA-478A-9C24-451D9BD5B386}"/>
    <dataValidation allowBlank="1" showInputMessage="1" showErrorMessage="1" prompt="The title of this worksheet is in cell C2. The next instruction is in cell A4." sqref="A2" xr:uid="{B4FABB03-3192-4386-8C0C-14BCEBFC58A9}"/>
    <dataValidation allowBlank="1" showInputMessage="1" showErrorMessage="1" prompt="The Projected Monthly Income label is in the cell to the right. Enter income 1 in cell C5 and extra income in C6 to calculate the total monthly income in C7. The next instruction is in cell A7." sqref="A4" xr:uid="{37ECE25A-D750-4901-9936-FA0425D6DFC1}"/>
    <dataValidation allowBlank="1" showInputMessage="1" showErrorMessage="1" prompt="The projected balance is automatically calculated in cell H4, the actual balance in H6 and the difference in H8. The next instruction is in cell A9." sqref="A7" xr:uid="{30295BAD-27FA-449C-8A78-ECFC2ACE1A2B}"/>
    <dataValidation allowBlank="1" showInputMessage="1" showErrorMessage="1" prompt="The Actual Monthly Income label is in the cell to the right. Enter income 1 in cell C10 and extra income in C11 to calculate the total monthly income in C12. The next instruction is in cell A14." sqref="A9" xr:uid="{23FC07BB-1058-4403-A6BB-F2E3DAB6391D}"/>
    <dataValidation allowBlank="1" showInputMessage="1" showErrorMessage="1" prompt="Enter details in the Housing table starting in the cell to the right and in the Entertainment table starting in cell G14. The next instruction is in cell A27." sqref="A14" xr:uid="{DCC6E90E-6B90-466F-863D-46F7DA3C4296}"/>
    <dataValidation allowBlank="1" showInputMessage="1" showErrorMessage="1" prompt="Enter details in the Transportation table starting in the cell to the right and in the Loans table starting in cell G26. The next instruction is in cell A37." sqref="A27" xr:uid="{AFC8D67D-8805-4E04-8494-156CF7945383}"/>
    <dataValidation allowBlank="1" showInputMessage="1" showErrorMessage="1" prompt="Enter details in the Insurance table starting in the cell to the right and in the Taxes table starting in cell G35. The next instruction is in cell A44." sqref="A37" xr:uid="{34699D58-6783-4DA8-AD00-EB6D5B4F4886}"/>
    <dataValidation allowBlank="1" showInputMessage="1" showErrorMessage="1" prompt="Enter details in the Food table starting in the cell to the right and in the Savings table starting in cell G42. The next instruction is in cell A50." sqref="A44" xr:uid="{E10C94B7-CAAB-4591-99E4-5A50789CA061}"/>
    <dataValidation allowBlank="1" showInputMessage="1" showErrorMessage="1" prompt="Enter details in the Pets table starting in the cell to the right and in the Gifts table starting in cell G48. The next instruction is in cell A58." sqref="A50" xr:uid="{2288A180-A788-4190-A6AF-985B4E7FF023}"/>
    <dataValidation allowBlank="1" showInputMessage="1" showErrorMessage="1" prompt="Enter details in the Personal Care table starting in the cell to the right and in the Legal table starting in cell G54. The next instruction is in cell A61." sqref="A58" xr:uid="{4D40684C-D56F-4273-B2CC-5C8947747B1A}"/>
    <dataValidation allowBlank="1" showInputMessage="1" showErrorMessage="1" prompt="The total projected cost is automatically calculated in cell J61, the total actual cost in J63 and the total difference in J65." sqref="A61" xr:uid="{7663E59F-1158-4833-8ADA-EE341AD75E0A}"/>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04478-620A-4EC5-BD02-D869637B7A33}">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4AD2E1E-E4AF-43D0-ADC1-5F425B171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Start</vt:lpstr>
      <vt:lpstr>Personal Monthly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2018-08-16T20:49:25Z</dcterms:created>
  <dcterms:modified xsi:type="dcterms:W3CDTF">2019-03-27T12:47:36Z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