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EA4B1E89-8E63-417E-B305-F2C99022393B}" xr6:coauthVersionLast="31" xr6:coauthVersionMax="40" xr10:uidLastSave="{00000000-0000-0000-0000-000000000000}"/>
  <bookViews>
    <workbookView xWindow="750" yWindow="-120" windowWidth="15030" windowHeight="8370" xr2:uid="{00000000-000D-0000-FFFF-FFFF00000000}"/>
  </bookViews>
  <sheets>
    <sheet name="Ročný časový výkaz" sheetId="1" r:id="rId1"/>
  </sheets>
  <definedNames>
    <definedName name="_xlnm.Print_Area" localSheetId="0">'Ročný časový výkaz'!$B$1:$L$140</definedName>
    <definedName name="_xlnm.Print_Titles" localSheetId="0">'Ročný časový výkaz'!$1:$5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1" l="1"/>
  <c r="D15" i="1"/>
  <c r="E15" i="1"/>
  <c r="F15" i="1"/>
  <c r="G15" i="1"/>
  <c r="H15" i="1"/>
  <c r="I15" i="1"/>
  <c r="J15" i="1"/>
  <c r="K15" i="1"/>
  <c r="L15" i="1"/>
  <c r="E139" i="1"/>
  <c r="K139" i="1" l="1"/>
  <c r="J139" i="1"/>
  <c r="I139" i="1"/>
  <c r="H139" i="1"/>
  <c r="G139" i="1"/>
  <c r="F139" i="1"/>
  <c r="D139" i="1"/>
  <c r="C139" i="1"/>
  <c r="K128" i="1"/>
  <c r="J128" i="1"/>
  <c r="I128" i="1"/>
  <c r="H128" i="1"/>
  <c r="G128" i="1"/>
  <c r="F128" i="1"/>
  <c r="E128" i="1"/>
  <c r="D128" i="1"/>
  <c r="C128" i="1"/>
  <c r="K117" i="1"/>
  <c r="J117" i="1"/>
  <c r="I117" i="1"/>
  <c r="H117" i="1"/>
  <c r="G117" i="1"/>
  <c r="F117" i="1"/>
  <c r="E117" i="1"/>
  <c r="D117" i="1"/>
  <c r="C117" i="1"/>
  <c r="K105" i="1"/>
  <c r="J105" i="1"/>
  <c r="I105" i="1"/>
  <c r="H105" i="1"/>
  <c r="G105" i="1"/>
  <c r="F105" i="1"/>
  <c r="E105" i="1"/>
  <c r="D105" i="1"/>
  <c r="C105" i="1"/>
  <c r="K94" i="1"/>
  <c r="J94" i="1"/>
  <c r="I94" i="1"/>
  <c r="H94" i="1"/>
  <c r="G94" i="1"/>
  <c r="F94" i="1"/>
  <c r="E94" i="1"/>
  <c r="D94" i="1"/>
  <c r="C94" i="1"/>
  <c r="K83" i="1"/>
  <c r="J83" i="1"/>
  <c r="I83" i="1"/>
  <c r="H83" i="1"/>
  <c r="G83" i="1"/>
  <c r="F83" i="1"/>
  <c r="E83" i="1"/>
  <c r="D83" i="1"/>
  <c r="C83" i="1"/>
  <c r="K71" i="1"/>
  <c r="J71" i="1"/>
  <c r="I71" i="1"/>
  <c r="H71" i="1"/>
  <c r="G71" i="1"/>
  <c r="F71" i="1"/>
  <c r="E71" i="1"/>
  <c r="D71" i="1"/>
  <c r="C71" i="1"/>
  <c r="K60" i="1"/>
  <c r="J60" i="1"/>
  <c r="I60" i="1"/>
  <c r="H60" i="1"/>
  <c r="G60" i="1"/>
  <c r="F60" i="1"/>
  <c r="E60" i="1"/>
  <c r="D60" i="1"/>
  <c r="C60" i="1"/>
  <c r="K49" i="1"/>
  <c r="J49" i="1"/>
  <c r="I49" i="1"/>
  <c r="H49" i="1"/>
  <c r="G49" i="1"/>
  <c r="F49" i="1"/>
  <c r="E49" i="1"/>
  <c r="D49" i="1"/>
  <c r="C49" i="1"/>
  <c r="K37" i="1"/>
  <c r="J37" i="1"/>
  <c r="I37" i="1"/>
  <c r="H37" i="1"/>
  <c r="G37" i="1"/>
  <c r="F37" i="1"/>
  <c r="E37" i="1"/>
  <c r="D37" i="1"/>
  <c r="C37" i="1"/>
  <c r="E26" i="1"/>
  <c r="I26" i="1"/>
  <c r="K26" i="1"/>
  <c r="J26" i="1"/>
  <c r="H26" i="1"/>
  <c r="G26" i="1"/>
  <c r="F26" i="1"/>
  <c r="D26" i="1"/>
  <c r="C26" i="1"/>
  <c r="C140" i="1" l="1"/>
  <c r="C118" i="1"/>
  <c r="C129" i="1"/>
  <c r="C95" i="1"/>
  <c r="C106" i="1"/>
  <c r="C84" i="1"/>
  <c r="C72" i="1"/>
  <c r="C61" i="1"/>
  <c r="C50" i="1"/>
  <c r="C38" i="1"/>
  <c r="C27" i="1"/>
  <c r="C16" i="1" l="1"/>
  <c r="F16" i="1"/>
  <c r="L26" i="1"/>
  <c r="F27" i="1" s="1"/>
  <c r="L37" i="1"/>
  <c r="F38" i="1" s="1"/>
  <c r="L49" i="1"/>
  <c r="F50" i="1" s="1"/>
  <c r="L60" i="1"/>
  <c r="F61" i="1" s="1"/>
  <c r="L71" i="1"/>
  <c r="F72" i="1" s="1"/>
  <c r="L83" i="1"/>
  <c r="F84" i="1" s="1"/>
  <c r="L94" i="1"/>
  <c r="F95" i="1" s="1"/>
  <c r="L105" i="1"/>
  <c r="F106" i="1" s="1"/>
  <c r="L117" i="1"/>
  <c r="F118" i="1" s="1"/>
  <c r="L128" i="1"/>
  <c r="F129" i="1" s="1"/>
  <c r="L139" i="1"/>
  <c r="F140" i="1" s="1"/>
  <c r="H4" i="1" l="1"/>
  <c r="J4" i="1"/>
  <c r="L4" i="1" l="1"/>
</calcChain>
</file>

<file path=xl/sharedStrings.xml><?xml version="1.0" encoding="utf-8"?>
<sst xmlns="http://schemas.openxmlformats.org/spreadsheetml/2006/main" count="265" uniqueCount="67">
  <si>
    <t>Časový výkaz zamestnanca</t>
  </si>
  <si>
    <t>Meno zamestnanca:</t>
  </si>
  <si>
    <t>Nadriadený:</t>
  </si>
  <si>
    <r>
      <t xml:space="preserve">Január, február, marec      </t>
    </r>
    <r>
      <rPr>
        <sz val="11"/>
        <color theme="0"/>
        <rFont val="Century Gothic"/>
        <family val="2"/>
        <scheme val="major"/>
      </rPr>
      <t>Časový výkaz zamestnanca: denný, týždenný, mesačný, ročný</t>
    </r>
  </si>
  <si>
    <t>Január</t>
  </si>
  <si>
    <t>Pondelok</t>
  </si>
  <si>
    <t>Utorok</t>
  </si>
  <si>
    <t>Streda</t>
  </si>
  <si>
    <t>Štvrtok</t>
  </si>
  <si>
    <t>Piatok</t>
  </si>
  <si>
    <t>Sobota</t>
  </si>
  <si>
    <t>Nedeľa</t>
  </si>
  <si>
    <t>Celkový počet hodín za týždeň</t>
  </si>
  <si>
    <t>Jan. spolu: normálny pracovný čas</t>
  </si>
  <si>
    <t>Február</t>
  </si>
  <si>
    <t>Feb. spolu: normálny pracovný čas</t>
  </si>
  <si>
    <t>Marec</t>
  </si>
  <si>
    <t>Mar. spolu: normálny pracovný čas</t>
  </si>
  <si>
    <r>
      <t xml:space="preserve">Apríl, máj, jún      </t>
    </r>
    <r>
      <rPr>
        <sz val="11"/>
        <color theme="0"/>
        <rFont val="Century Gothic"/>
        <family val="2"/>
        <scheme val="major"/>
      </rPr>
      <t>Časový výkaz zamestnanca: denný, týždenný, mesačný, ročný</t>
    </r>
  </si>
  <si>
    <t>Apríl</t>
  </si>
  <si>
    <t>Apr. spolu: normálny pracovný čas</t>
  </si>
  <si>
    <t>Máj</t>
  </si>
  <si>
    <t>Máj spolu: normálny pracovný čas</t>
  </si>
  <si>
    <t>Jún</t>
  </si>
  <si>
    <t>Jún spolu: normálny pracovný čas</t>
  </si>
  <si>
    <r>
      <t xml:space="preserve">Júl, august, september      </t>
    </r>
    <r>
      <rPr>
        <sz val="11"/>
        <color theme="0"/>
        <rFont val="Century Gothic"/>
        <family val="2"/>
        <scheme val="major"/>
      </rPr>
      <t>Časový výkaz zamestnanca: denný, týždenný, mesačný, ročný</t>
    </r>
  </si>
  <si>
    <t>Júl</t>
  </si>
  <si>
    <t>Júl spolu: normálny pracovný čas</t>
  </si>
  <si>
    <t>August</t>
  </si>
  <si>
    <t>Aug. spolu: normálny pracovný čas</t>
  </si>
  <si>
    <t>September</t>
  </si>
  <si>
    <t>Sept. spolu: normálny pracovný čas</t>
  </si>
  <si>
    <r>
      <t xml:space="preserve">Október, november, december      </t>
    </r>
    <r>
      <rPr>
        <sz val="11"/>
        <color theme="0"/>
        <rFont val="Century Gothic"/>
        <family val="2"/>
        <scheme val="major"/>
      </rPr>
      <t>Časový výkaz zamestnanca: denný, týždenný, mesačný, ročný</t>
    </r>
  </si>
  <si>
    <t>Október</t>
  </si>
  <si>
    <t>Okt. spolu: normálny pracovný čas</t>
  </si>
  <si>
    <t>November</t>
  </si>
  <si>
    <t>Nov. spolu: normálny pracovný čas</t>
  </si>
  <si>
    <t>December</t>
  </si>
  <si>
    <t>Dec. spolu: normálny pracovný čas</t>
  </si>
  <si>
    <t>Týždeň 1</t>
  </si>
  <si>
    <t>E-mail:</t>
  </si>
  <si>
    <t>Telefón:</t>
  </si>
  <si>
    <t>Nadčasy</t>
  </si>
  <si>
    <t>Jan. spolu: Nadčasy</t>
  </si>
  <si>
    <t>Feb. spolu: Nadčasy</t>
  </si>
  <si>
    <t>Mar. spolu: Nadčasy</t>
  </si>
  <si>
    <t>Apr. spolu: Nadčasy</t>
  </si>
  <si>
    <t>Máj spolu: Nadčasy</t>
  </si>
  <si>
    <t>Jún spolu: Nadčasy</t>
  </si>
  <si>
    <t>Júl spolu: Nadčasy</t>
  </si>
  <si>
    <t>Aug. spolu: Nadčasy</t>
  </si>
  <si>
    <t>Sept. spolu: Nadčasy</t>
  </si>
  <si>
    <t>Okt. spolu: Nadčasy</t>
  </si>
  <si>
    <t>Nov. spolu: Nadčasy</t>
  </si>
  <si>
    <t>Dec. spolu: Nadčasy</t>
  </si>
  <si>
    <t>Týždeň 2</t>
  </si>
  <si>
    <t xml:space="preserve">Nadčasy </t>
  </si>
  <si>
    <t>Súčet od začiatku roka:</t>
  </si>
  <si>
    <t>Počet hodín normálneho pracovného času:</t>
  </si>
  <si>
    <t>Týždeň 3</t>
  </si>
  <si>
    <t xml:space="preserve">Nadčasy  </t>
  </si>
  <si>
    <t>Počet hodín práce nadčas:</t>
  </si>
  <si>
    <t>Týždeň 4</t>
  </si>
  <si>
    <t xml:space="preserve">Nadčasy   </t>
  </si>
  <si>
    <t>Spolu:</t>
  </si>
  <si>
    <t>Týždeň 5</t>
  </si>
  <si>
    <t xml:space="preserve">Nadčasy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</si>
</sst>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_-* #,##0\ &quot;€&quot;_-;\-* #,##0\ &quot;€&quot;_-;_-* &quot;-&quot;\ &quot;€&quot;_-;_-@_-"/>
    <numFmt numFmtId="165" formatCode="_-* #,##0.00\ &quot;€&quot;_-;\-* #,##0.00\ &quot;€&quot;_-;_-* &quot;-&quot;??\ &quot;€&quot;_-;_-@_-"/>
  </numFmts>
  <fonts count="31" x14ac:knownFonts="1">
    <font>
      <sz val="10"/>
      <name val="Arial"/>
      <family val="2"/>
    </font>
    <font>
      <sz val="11"/>
      <color theme="1"/>
      <name val="Century Gothic"/>
      <family val="2"/>
      <scheme val="minor"/>
    </font>
    <font>
      <sz val="8"/>
      <name val="Arial"/>
      <family val="2"/>
    </font>
    <font>
      <sz val="9"/>
      <name val="Century Gothic"/>
      <family val="2"/>
      <scheme val="minor"/>
    </font>
    <font>
      <b/>
      <sz val="9"/>
      <name val="Century Gothic"/>
      <family val="2"/>
      <scheme val="minor"/>
    </font>
    <font>
      <sz val="14"/>
      <color indexed="9"/>
      <name val="Century Gothic"/>
      <family val="2"/>
      <scheme val="minor"/>
    </font>
    <font>
      <sz val="14"/>
      <name val="Century Gothic"/>
      <family val="2"/>
      <scheme val="minor"/>
    </font>
    <font>
      <sz val="26"/>
      <name val="Century Gothic"/>
      <family val="2"/>
      <scheme val="major"/>
    </font>
    <font>
      <b/>
      <sz val="11"/>
      <name val="Century Gothic"/>
      <family val="2"/>
      <scheme val="major"/>
    </font>
    <font>
      <b/>
      <sz val="9"/>
      <name val="Century Gothic"/>
      <family val="2"/>
      <scheme val="major"/>
    </font>
    <font>
      <b/>
      <sz val="14"/>
      <color theme="0"/>
      <name val="Century Gothic"/>
      <family val="2"/>
      <scheme val="major"/>
    </font>
    <font>
      <sz val="11"/>
      <color theme="0"/>
      <name val="Century Gothic"/>
      <family val="2"/>
      <scheme val="major"/>
    </font>
    <font>
      <b/>
      <sz val="9"/>
      <color theme="0"/>
      <name val="Century Gothic"/>
      <family val="2"/>
      <scheme val="minor"/>
    </font>
    <font>
      <sz val="14"/>
      <color theme="0"/>
      <name val="Century Gothic"/>
      <family val="2"/>
      <scheme val="major"/>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10"/>
      <name val="Arial"/>
      <family val="2"/>
    </font>
  </fonts>
  <fills count="3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43" fontId="30" fillId="0" borderId="0" applyFont="0" applyFill="0" applyBorder="0" applyAlignment="0" applyProtection="0"/>
    <xf numFmtId="41" fontId="30" fillId="0" borderId="0" applyFont="0" applyFill="0" applyBorder="0" applyAlignment="0" applyProtection="0"/>
    <xf numFmtId="165" fontId="30" fillId="0" borderId="0" applyFont="0" applyFill="0" applyBorder="0" applyAlignment="0" applyProtection="0"/>
    <xf numFmtId="164" fontId="30" fillId="0" borderId="0" applyFont="0" applyFill="0" applyBorder="0" applyAlignment="0" applyProtection="0"/>
    <xf numFmtId="9" fontId="30" fillId="0" borderId="0" applyFont="0" applyFill="0" applyBorder="0" applyAlignment="0" applyProtection="0"/>
    <xf numFmtId="0" fontId="14" fillId="0" borderId="0" applyNumberFormat="0" applyFill="0" applyBorder="0" applyAlignment="0" applyProtection="0"/>
    <xf numFmtId="0" fontId="15" fillId="0" borderId="12" applyNumberFormat="0" applyFill="0" applyAlignment="0" applyProtection="0"/>
    <xf numFmtId="0" fontId="16" fillId="0" borderId="13" applyNumberFormat="0" applyFill="0" applyAlignment="0" applyProtection="0"/>
    <xf numFmtId="0" fontId="17" fillId="0" borderId="14" applyNumberFormat="0" applyFill="0" applyAlignment="0" applyProtection="0"/>
    <xf numFmtId="0" fontId="17" fillId="0" borderId="0" applyNumberFormat="0" applyFill="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0" applyNumberFormat="0" applyBorder="0" applyAlignment="0" applyProtection="0"/>
    <xf numFmtId="0" fontId="21" fillId="10" borderId="15" applyNumberFormat="0" applyAlignment="0" applyProtection="0"/>
    <xf numFmtId="0" fontId="22" fillId="11" borderId="16" applyNumberFormat="0" applyAlignment="0" applyProtection="0"/>
    <xf numFmtId="0" fontId="23" fillId="11" borderId="15" applyNumberFormat="0" applyAlignment="0" applyProtection="0"/>
    <xf numFmtId="0" fontId="24" fillId="0" borderId="17" applyNumberFormat="0" applyFill="0" applyAlignment="0" applyProtection="0"/>
    <xf numFmtId="0" fontId="25" fillId="12" borderId="18" applyNumberFormat="0" applyAlignment="0" applyProtection="0"/>
    <xf numFmtId="0" fontId="26" fillId="0" borderId="0" applyNumberFormat="0" applyFill="0" applyBorder="0" applyAlignment="0" applyProtection="0"/>
    <xf numFmtId="0" fontId="30" fillId="13" borderId="19" applyNumberFormat="0" applyFont="0" applyAlignment="0" applyProtection="0"/>
    <xf numFmtId="0" fontId="27" fillId="0" borderId="0" applyNumberFormat="0" applyFill="0" applyBorder="0" applyAlignment="0" applyProtection="0"/>
    <xf numFmtId="0" fontId="28" fillId="0" borderId="20" applyNumberFormat="0" applyFill="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30">
    <xf numFmtId="0" fontId="0" fillId="0" borderId="0" xfId="0"/>
    <xf numFmtId="0" fontId="3" fillId="2" borderId="0" xfId="0" applyFont="1" applyFill="1"/>
    <xf numFmtId="0" fontId="3" fillId="2" borderId="0" xfId="0" applyFont="1" applyFill="1" applyAlignment="1">
      <alignment horizontal="left"/>
    </xf>
    <xf numFmtId="0" fontId="3" fillId="2" borderId="0" xfId="0" applyFont="1" applyFill="1" applyAlignment="1">
      <alignment horizontal="left" indent="3"/>
    </xf>
    <xf numFmtId="0" fontId="3" fillId="2" borderId="0" xfId="0" applyFont="1" applyFill="1" applyAlignment="1">
      <alignment horizontal="right"/>
    </xf>
    <xf numFmtId="0" fontId="4" fillId="2" borderId="0" xfId="0" applyFont="1" applyFill="1" applyAlignment="1">
      <alignment horizontal="left"/>
    </xf>
    <xf numFmtId="0" fontId="5" fillId="2" borderId="0" xfId="0" applyFont="1" applyFill="1" applyAlignment="1">
      <alignment vertical="center"/>
    </xf>
    <xf numFmtId="0" fontId="6" fillId="2" borderId="0" xfId="0" applyFont="1" applyFill="1" applyAlignment="1">
      <alignment vertical="center"/>
    </xf>
    <xf numFmtId="0" fontId="3" fillId="2" borderId="1" xfId="0" applyFont="1" applyFill="1" applyBorder="1" applyAlignment="1">
      <alignment horizontal="left"/>
    </xf>
    <xf numFmtId="0" fontId="3" fillId="2" borderId="2" xfId="0" applyFont="1" applyFill="1" applyBorder="1" applyAlignment="1">
      <alignment horizontal="left"/>
    </xf>
    <xf numFmtId="0" fontId="4" fillId="3" borderId="3" xfId="0" applyFont="1" applyFill="1" applyBorder="1" applyAlignment="1">
      <alignment horizontal="left"/>
    </xf>
    <xf numFmtId="0" fontId="3" fillId="0" borderId="3" xfId="0" applyFont="1" applyBorder="1" applyAlignment="1">
      <alignment horizontal="right"/>
    </xf>
    <xf numFmtId="0" fontId="3" fillId="4" borderId="3" xfId="0" applyFont="1" applyFill="1" applyBorder="1" applyAlignment="1">
      <alignment horizontal="right"/>
    </xf>
    <xf numFmtId="0" fontId="4" fillId="3" borderId="3" xfId="0" applyFont="1" applyFill="1" applyBorder="1" applyAlignment="1">
      <alignment horizontal="right"/>
    </xf>
    <xf numFmtId="0" fontId="12" fillId="6" borderId="3" xfId="0" applyFont="1" applyFill="1" applyBorder="1" applyAlignment="1">
      <alignment horizontal="left"/>
    </xf>
    <xf numFmtId="0" fontId="3" fillId="3" borderId="4" xfId="0" applyFont="1" applyFill="1" applyBorder="1" applyAlignment="1">
      <alignment horizontal="left"/>
    </xf>
    <xf numFmtId="0" fontId="3" fillId="4" borderId="5" xfId="0" applyFont="1" applyFill="1" applyBorder="1" applyAlignment="1">
      <alignment horizontal="right"/>
    </xf>
    <xf numFmtId="0" fontId="8" fillId="5" borderId="6" xfId="0" applyFont="1" applyFill="1" applyBorder="1" applyAlignment="1">
      <alignment horizontal="left"/>
    </xf>
    <xf numFmtId="0" fontId="9" fillId="5" borderId="7" xfId="0" applyFont="1" applyFill="1" applyBorder="1" applyAlignment="1">
      <alignment horizontal="center"/>
    </xf>
    <xf numFmtId="0" fontId="9" fillId="5" borderId="8" xfId="0" applyFont="1" applyFill="1" applyBorder="1" applyAlignment="1">
      <alignment horizontal="center"/>
    </xf>
    <xf numFmtId="0" fontId="4" fillId="3" borderId="9" xfId="0" applyFont="1" applyFill="1" applyBorder="1" applyAlignment="1">
      <alignment horizontal="left"/>
    </xf>
    <xf numFmtId="0" fontId="3" fillId="0" borderId="10" xfId="0" applyFont="1" applyBorder="1" applyAlignment="1">
      <alignment horizontal="right"/>
    </xf>
    <xf numFmtId="0" fontId="3" fillId="4" borderId="10" xfId="0" applyFont="1" applyFill="1" applyBorder="1" applyAlignment="1">
      <alignment horizontal="right"/>
    </xf>
    <xf numFmtId="0" fontId="3" fillId="4" borderId="11" xfId="0" applyFont="1" applyFill="1" applyBorder="1" applyAlignment="1">
      <alignment horizontal="right"/>
    </xf>
    <xf numFmtId="0" fontId="12" fillId="6" borderId="3" xfId="0" applyFont="1" applyFill="1" applyBorder="1" applyAlignment="1">
      <alignment horizontal="left"/>
    </xf>
    <xf numFmtId="0" fontId="3" fillId="2" borderId="0" xfId="0" applyFont="1" applyFill="1" applyAlignment="1">
      <alignment vertical="center"/>
    </xf>
    <xf numFmtId="0" fontId="3" fillId="2" borderId="0" xfId="0" applyFont="1" applyFill="1" applyAlignment="1">
      <alignment horizontal="right" vertical="center"/>
    </xf>
    <xf numFmtId="0" fontId="7" fillId="2" borderId="0" xfId="0" applyFont="1" applyFill="1" applyAlignment="1">
      <alignment vertical="center"/>
    </xf>
    <xf numFmtId="0" fontId="10" fillId="6" borderId="3" xfId="0" applyFont="1" applyFill="1" applyBorder="1" applyAlignment="1">
      <alignment horizontal="left" vertical="center"/>
    </xf>
    <xf numFmtId="0" fontId="13" fillId="6" borderId="3" xfId="0" applyFont="1" applyFill="1" applyBorder="1" applyAlignment="1">
      <alignment horizontal="left"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5" builtinId="5" customBuiltin="1"/>
    <cellStyle name="Title" xfId="6" builtinId="15" customBuiltin="1"/>
    <cellStyle name="Total" xfId="22" builtinId="25" customBuiltin="1"/>
    <cellStyle name="Warning Text" xfId="19" builtinId="11" customBuiltin="1"/>
  </cellStyles>
  <dxfs count="218">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6"/>
          <bgColor theme="6"/>
        </patternFill>
      </fill>
    </dxf>
    <dxf>
      <font>
        <b val="0"/>
        <i val="0"/>
        <color theme="1"/>
      </font>
      <fill>
        <patternFill patternType="solid">
          <fgColor theme="6"/>
          <bgColor theme="6"/>
        </patternFill>
      </fill>
    </dxf>
    <dxf>
      <font>
        <b/>
        <i val="0"/>
      </font>
      <fill>
        <patternFill>
          <bgColor theme="0" tint="-4.9989318521683403E-2"/>
        </patternFill>
      </fill>
      <border>
        <top style="double">
          <color theme="1"/>
        </top>
      </border>
    </dxf>
    <dxf>
      <font>
        <b/>
        <i val="0"/>
        <color theme="1"/>
      </font>
      <fill>
        <patternFill patternType="solid">
          <fgColor theme="6"/>
          <bgColor theme="6"/>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Mesiac" pivot="0" count="7" xr9:uid="{00000000-0011-0000-FFFF-FFFF00000000}">
      <tableStyleElement type="wholeTable" dxfId="217"/>
      <tableStyleElement type="headerRow" dxfId="216"/>
      <tableStyleElement type="totalRow" dxfId="215"/>
      <tableStyleElement type="firstColumn" dxfId="214"/>
      <tableStyleElement type="lastColumn" dxfId="213"/>
      <tableStyleElement type="firstRowStripe" dxfId="212"/>
      <tableStyleElement type="firstColumnStripe" dxfId="21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96969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748EA8"/>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Január" displayName="Január" ref="B7:L15" totalsRowCount="1" headerRowDxfId="210" headerRowBorderDxfId="209" tableBorderDxfId="208" totalsRowBorderDxfId="207">
  <autoFilter ref="B7:L1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000-000001000000}" name="Január" totalsRowLabel="Celkový počet hodín za týždeň" dataDxfId="206" totalsRowDxfId="205"/>
    <tableColumn id="3" xr3:uid="{00000000-0010-0000-0000-000003000000}" name="Týždeň 1" totalsRowFunction="sum" totalsRowDxfId="204"/>
    <tableColumn id="4" xr3:uid="{00000000-0010-0000-0000-000004000000}" name="Nadčasy" totalsRowFunction="sum" dataDxfId="203" totalsRowDxfId="202"/>
    <tableColumn id="5" xr3:uid="{00000000-0010-0000-0000-000005000000}" name="Týždeň 2" totalsRowFunction="sum" dataDxfId="201" totalsRowDxfId="200"/>
    <tableColumn id="6" xr3:uid="{00000000-0010-0000-0000-000006000000}" name="Nadčasy " totalsRowFunction="sum" dataDxfId="199" totalsRowDxfId="198"/>
    <tableColumn id="7" xr3:uid="{00000000-0010-0000-0000-000007000000}" name="Týždeň 3" totalsRowFunction="sum" dataDxfId="197" totalsRowDxfId="196"/>
    <tableColumn id="8" xr3:uid="{00000000-0010-0000-0000-000008000000}" name="Nadčasy  " totalsRowFunction="sum" dataDxfId="195" totalsRowDxfId="194"/>
    <tableColumn id="9" xr3:uid="{00000000-0010-0000-0000-000009000000}" name="Týždeň 4" totalsRowFunction="sum" dataDxfId="193" totalsRowDxfId="192"/>
    <tableColumn id="10" xr3:uid="{00000000-0010-0000-0000-00000A000000}" name="Nadčasy   " totalsRowFunction="sum" dataDxfId="191" totalsRowDxfId="190"/>
    <tableColumn id="11" xr3:uid="{00000000-0010-0000-0000-00000B000000}" name="Týždeň 5" totalsRowFunction="sum" dataDxfId="189" totalsRowDxfId="188"/>
    <tableColumn id="12" xr3:uid="{00000000-0010-0000-0000-00000C000000}" name="Nadčasy    " totalsRowFunction="sum" dataDxfId="187" totalsRowDxfId="186"/>
  </tableColumns>
  <tableStyleInfo name="Mesiac" showFirstColumn="1" showLastColumn="0" showRowStripes="0" showColumnStripes="0"/>
  <extLst>
    <ext xmlns:x14="http://schemas.microsoft.com/office/spreadsheetml/2009/9/main" uri="{504A1905-F514-4f6f-8877-14C23A59335A}">
      <x14:table altTextSummary="Do tejto tabuľky zadajte hodiny normálneho pracovného času a nadčasov v týždni 1, 2, 3, 4 a 5 za mesiac január. Celkový týždenný počet hodín sa vypočíta automaticky."/>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Október" displayName="Október" ref="B109:L117" totalsRowCount="1" headerRowDxfId="57" headerRowBorderDxfId="56" tableBorderDxfId="55" totalsRowBorderDxfId="54">
  <autoFilter ref="B109:L116"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900-000001000000}" name="Október" totalsRowLabel="Celkový počet hodín za týždeň" dataDxfId="53" totalsRowDxfId="52"/>
    <tableColumn id="2" xr3:uid="{00000000-0010-0000-0900-000002000000}" name="Týždeň 1" totalsRowFunction="sum" dataDxfId="51"/>
    <tableColumn id="3" xr3:uid="{00000000-0010-0000-0900-000003000000}" name="Nadčasy" totalsRowFunction="sum" dataDxfId="50"/>
    <tableColumn id="4" xr3:uid="{00000000-0010-0000-0900-000004000000}" name="Týždeň 2" totalsRowFunction="sum" dataDxfId="49"/>
    <tableColumn id="5" xr3:uid="{00000000-0010-0000-0900-000005000000}" name="Nadčasy " totalsRowFunction="sum" dataDxfId="48"/>
    <tableColumn id="6" xr3:uid="{00000000-0010-0000-0900-000006000000}" name="Týždeň 3" totalsRowFunction="sum" dataDxfId="47"/>
    <tableColumn id="7" xr3:uid="{00000000-0010-0000-0900-000007000000}" name="Nadčasy  " totalsRowFunction="sum" dataDxfId="46"/>
    <tableColumn id="8" xr3:uid="{00000000-0010-0000-0900-000008000000}" name="Týždeň 4" totalsRowFunction="sum" dataDxfId="45"/>
    <tableColumn id="9" xr3:uid="{00000000-0010-0000-0900-000009000000}" name="Nadčasy   " totalsRowFunction="sum" dataDxfId="44"/>
    <tableColumn id="10" xr3:uid="{00000000-0010-0000-0900-00000A000000}" name="Týždeň 5" totalsRowFunction="sum" dataDxfId="43"/>
    <tableColumn id="11" xr3:uid="{00000000-0010-0000-0900-00000B000000}" name="Nadčasy    " totalsRowFunction="sum" dataDxfId="42"/>
  </tableColumns>
  <tableStyleInfo name="Mesiac" showFirstColumn="1" showLastColumn="0" showRowStripes="0" showColumnStripes="0"/>
  <extLst>
    <ext xmlns:x14="http://schemas.microsoft.com/office/spreadsheetml/2009/9/main" uri="{504A1905-F514-4f6f-8877-14C23A59335A}">
      <x14:table altTextSummary="Do tejto tabuľky zadajte hodiny normálneho pracovného času a nadčasov v týždni 1, 2, 3, 4 a 5 za mesiac október. Celkový týždenný počet hodín sa vypočíta automaticky."/>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November" displayName="November" ref="B120:L128" totalsRowCount="1" headerRowDxfId="41" headerRowBorderDxfId="40" tableBorderDxfId="39" totalsRowBorderDxfId="38">
  <autoFilter ref="B120:L127"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A00-000001000000}" name="November" totalsRowLabel="Celkový počet hodín za týždeň" dataDxfId="37" totalsRowDxfId="36"/>
    <tableColumn id="2" xr3:uid="{00000000-0010-0000-0A00-000002000000}" name="Týždeň 1" totalsRowFunction="sum" dataDxfId="35"/>
    <tableColumn id="3" xr3:uid="{00000000-0010-0000-0A00-000003000000}" name="Nadčasy" totalsRowFunction="sum" dataDxfId="34"/>
    <tableColumn id="4" xr3:uid="{00000000-0010-0000-0A00-000004000000}" name="Týždeň 2" totalsRowFunction="sum" dataDxfId="33"/>
    <tableColumn id="5" xr3:uid="{00000000-0010-0000-0A00-000005000000}" name="Nadčasy " totalsRowFunction="sum" dataDxfId="32"/>
    <tableColumn id="6" xr3:uid="{00000000-0010-0000-0A00-000006000000}" name="Týždeň 3" totalsRowFunction="sum" dataDxfId="31"/>
    <tableColumn id="7" xr3:uid="{00000000-0010-0000-0A00-000007000000}" name="Nadčasy  " totalsRowFunction="sum" dataDxfId="30"/>
    <tableColumn id="8" xr3:uid="{00000000-0010-0000-0A00-000008000000}" name="Týždeň 4" totalsRowFunction="sum" dataDxfId="29"/>
    <tableColumn id="9" xr3:uid="{00000000-0010-0000-0A00-000009000000}" name="Nadčasy   " totalsRowFunction="sum" dataDxfId="28"/>
    <tableColumn id="10" xr3:uid="{00000000-0010-0000-0A00-00000A000000}" name="Týždeň 5" totalsRowFunction="sum" dataDxfId="27"/>
    <tableColumn id="11" xr3:uid="{00000000-0010-0000-0A00-00000B000000}" name="Nadčasy    " totalsRowFunction="sum" dataDxfId="26"/>
  </tableColumns>
  <tableStyleInfo name="Mesiac" showFirstColumn="1" showLastColumn="0" showRowStripes="0" showColumnStripes="0"/>
  <extLst>
    <ext xmlns:x14="http://schemas.microsoft.com/office/spreadsheetml/2009/9/main" uri="{504A1905-F514-4f6f-8877-14C23A59335A}">
      <x14:table altTextSummary="Do tejto tabuľky zadajte hodiny normálneho pracovného času a nadčasov v týždni 1, 2, 3, 4 a 5 za mesiac november. Celkový týždenný počet hodín sa vypočíta automaticky."/>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December" displayName="December" ref="B131:L139" totalsRowCount="1" headerRowDxfId="25" headerRowBorderDxfId="24" tableBorderDxfId="23" totalsRowBorderDxfId="22">
  <autoFilter ref="B131:L138"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B00-000001000000}" name="December" totalsRowLabel="Celkový počet hodín za týždeň" dataDxfId="21" totalsRowDxfId="20"/>
    <tableColumn id="2" xr3:uid="{00000000-0010-0000-0B00-000002000000}" name="Týždeň 1" totalsRowFunction="sum" dataDxfId="19" totalsRowDxfId="18"/>
    <tableColumn id="3" xr3:uid="{00000000-0010-0000-0B00-000003000000}" name="Nadčasy" totalsRowFunction="sum" dataDxfId="17" totalsRowDxfId="16"/>
    <tableColumn id="4" xr3:uid="{00000000-0010-0000-0B00-000004000000}" name="Týždeň 2" totalsRowFunction="sum" dataDxfId="15" totalsRowDxfId="14"/>
    <tableColumn id="5" xr3:uid="{00000000-0010-0000-0B00-000005000000}" name="Nadčasy " totalsRowFunction="sum" dataDxfId="13" totalsRowDxfId="12"/>
    <tableColumn id="6" xr3:uid="{00000000-0010-0000-0B00-000006000000}" name="Týždeň 3" totalsRowFunction="sum" dataDxfId="11" totalsRowDxfId="10"/>
    <tableColumn id="7" xr3:uid="{00000000-0010-0000-0B00-000007000000}" name="Nadčasy  " totalsRowFunction="sum" dataDxfId="9" totalsRowDxfId="8"/>
    <tableColumn id="8" xr3:uid="{00000000-0010-0000-0B00-000008000000}" name="Týždeň 4" totalsRowFunction="sum" dataDxfId="7" totalsRowDxfId="6"/>
    <tableColumn id="9" xr3:uid="{00000000-0010-0000-0B00-000009000000}" name="Nadčasy   " totalsRowFunction="sum" dataDxfId="5" totalsRowDxfId="4"/>
    <tableColumn id="10" xr3:uid="{00000000-0010-0000-0B00-00000A000000}" name="Týždeň 5" totalsRowFunction="sum" dataDxfId="3" totalsRowDxfId="2"/>
    <tableColumn id="11" xr3:uid="{00000000-0010-0000-0B00-00000B000000}" name="Nadčasy    " totalsRowFunction="sum" dataDxfId="1" totalsRowDxfId="0"/>
  </tableColumns>
  <tableStyleInfo name="Mesiac" showFirstColumn="1" showLastColumn="0" showRowStripes="0" showColumnStripes="0"/>
  <extLst>
    <ext xmlns:x14="http://schemas.microsoft.com/office/spreadsheetml/2009/9/main" uri="{504A1905-F514-4f6f-8877-14C23A59335A}">
      <x14:table altTextSummary="Do tejto tabuľky zadajte hodiny normálneho pracovného času a nadčasov v týždni 1, 2, 3, 4 a 5 za mesiac december. Celkový týždenný počet hodín sa vypočíta automaticky."/>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ebruár" displayName="Február" ref="B18:L26" totalsRowCount="1" headerRowDxfId="185" headerRowBorderDxfId="184" tableBorderDxfId="183" totalsRowBorderDxfId="182">
  <autoFilter ref="B18: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Február" totalsRowLabel="Celkový počet hodín za týždeň" dataDxfId="181" totalsRowDxfId="180"/>
    <tableColumn id="2" xr3:uid="{00000000-0010-0000-0100-000002000000}" name="Týždeň 1" totalsRowFunction="sum" dataDxfId="179"/>
    <tableColumn id="3" xr3:uid="{00000000-0010-0000-0100-000003000000}" name="Nadčasy" totalsRowFunction="sum" dataDxfId="178"/>
    <tableColumn id="4" xr3:uid="{00000000-0010-0000-0100-000004000000}" name="Týždeň 2" totalsRowFunction="sum" dataDxfId="177"/>
    <tableColumn id="5" xr3:uid="{00000000-0010-0000-0100-000005000000}" name="Nadčasy " totalsRowFunction="sum" dataDxfId="176"/>
    <tableColumn id="6" xr3:uid="{00000000-0010-0000-0100-000006000000}" name="Týždeň 3" totalsRowFunction="sum" dataDxfId="175"/>
    <tableColumn id="7" xr3:uid="{00000000-0010-0000-0100-000007000000}" name="Nadčasy  " totalsRowFunction="sum" dataDxfId="174"/>
    <tableColumn id="8" xr3:uid="{00000000-0010-0000-0100-000008000000}" name="Týždeň 4" totalsRowFunction="sum" dataDxfId="173"/>
    <tableColumn id="9" xr3:uid="{00000000-0010-0000-0100-000009000000}" name="Nadčasy   " totalsRowFunction="sum" dataDxfId="172"/>
    <tableColumn id="10" xr3:uid="{00000000-0010-0000-0100-00000A000000}" name="Týždeň 5" totalsRowFunction="sum" dataDxfId="171"/>
    <tableColumn id="11" xr3:uid="{00000000-0010-0000-0100-00000B000000}" name="Nadčasy    " totalsRowFunction="sum" dataDxfId="170"/>
  </tableColumns>
  <tableStyleInfo name="Mesiac" showFirstColumn="1" showLastColumn="0" showRowStripes="0" showColumnStripes="0"/>
  <extLst>
    <ext xmlns:x14="http://schemas.microsoft.com/office/spreadsheetml/2009/9/main" uri="{504A1905-F514-4f6f-8877-14C23A59335A}">
      <x14:table altTextSummary="Do tejto tabuľky zadajte hodiny normálneho pracovného času a nadčasov v týždni 1, 2, 3, 4 a 5 za mesiac február. Celkový týždenný počet hodín sa vypočíta automaticky."/>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arec" displayName="Marec" ref="B29:L37" totalsRowCount="1" headerRowDxfId="169" headerRowBorderDxfId="168" tableBorderDxfId="167" totalsRowBorderDxfId="166">
  <autoFilter ref="B29:L3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200-000001000000}" name="Marec" totalsRowLabel="Celkový počet hodín za týždeň" dataDxfId="165" totalsRowDxfId="164"/>
    <tableColumn id="2" xr3:uid="{00000000-0010-0000-0200-000002000000}" name="Týždeň 1" totalsRowFunction="sum" dataDxfId="163"/>
    <tableColumn id="3" xr3:uid="{00000000-0010-0000-0200-000003000000}" name="Nadčasy" totalsRowFunction="sum" dataDxfId="162"/>
    <tableColumn id="4" xr3:uid="{00000000-0010-0000-0200-000004000000}" name="Týždeň 2" totalsRowFunction="sum" dataDxfId="161"/>
    <tableColumn id="5" xr3:uid="{00000000-0010-0000-0200-000005000000}" name="Nadčasy " totalsRowFunction="sum" dataDxfId="160"/>
    <tableColumn id="6" xr3:uid="{00000000-0010-0000-0200-000006000000}" name="Týždeň 3" totalsRowFunction="sum" dataDxfId="159"/>
    <tableColumn id="7" xr3:uid="{00000000-0010-0000-0200-000007000000}" name="Nadčasy  " totalsRowFunction="sum" dataDxfId="158"/>
    <tableColumn id="8" xr3:uid="{00000000-0010-0000-0200-000008000000}" name="Týždeň 4" totalsRowFunction="sum" dataDxfId="157"/>
    <tableColumn id="9" xr3:uid="{00000000-0010-0000-0200-000009000000}" name="Nadčasy   " totalsRowFunction="sum" dataDxfId="156"/>
    <tableColumn id="10" xr3:uid="{00000000-0010-0000-0200-00000A000000}" name="Týždeň 5" totalsRowFunction="sum" dataDxfId="155"/>
    <tableColumn id="11" xr3:uid="{00000000-0010-0000-0200-00000B000000}" name="Nadčasy    " totalsRowFunction="sum" dataDxfId="154"/>
  </tableColumns>
  <tableStyleInfo name="Mesiac" showFirstColumn="1" showLastColumn="0" showRowStripes="0" showColumnStripes="0"/>
  <extLst>
    <ext xmlns:x14="http://schemas.microsoft.com/office/spreadsheetml/2009/9/main" uri="{504A1905-F514-4f6f-8877-14C23A59335A}">
      <x14:table altTextSummary="Do tejto tabuľky zadajte hodiny normálneho pracovného času a nadčasov v týždni 1, 2, 3, 4 a 5 za mesiac marec. Celkový týždenný počet hodín sa vypočíta automaticky."/>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Apríl" displayName="Apríl" ref="B41:L49" totalsRowCount="1" headerRowDxfId="153" headerRowBorderDxfId="152" tableBorderDxfId="151" totalsRowBorderDxfId="150">
  <autoFilter ref="B41:L48"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Apríl" totalsRowLabel="Celkový počet hodín za týždeň" dataDxfId="149" totalsRowDxfId="148"/>
    <tableColumn id="2" xr3:uid="{00000000-0010-0000-0300-000002000000}" name="Týždeň 1" totalsRowFunction="sum" dataDxfId="147"/>
    <tableColumn id="3" xr3:uid="{00000000-0010-0000-0300-000003000000}" name="Nadčasy" totalsRowFunction="sum" dataDxfId="146"/>
    <tableColumn id="4" xr3:uid="{00000000-0010-0000-0300-000004000000}" name="Týždeň 2" totalsRowFunction="sum" dataDxfId="145"/>
    <tableColumn id="5" xr3:uid="{00000000-0010-0000-0300-000005000000}" name="Nadčasy " totalsRowFunction="sum" dataDxfId="144"/>
    <tableColumn id="6" xr3:uid="{00000000-0010-0000-0300-000006000000}" name="Týždeň 3" totalsRowFunction="sum" dataDxfId="143"/>
    <tableColumn id="7" xr3:uid="{00000000-0010-0000-0300-000007000000}" name="Nadčasy  " totalsRowFunction="sum" dataDxfId="142"/>
    <tableColumn id="8" xr3:uid="{00000000-0010-0000-0300-000008000000}" name="Týždeň 4" totalsRowFunction="sum" dataDxfId="141"/>
    <tableColumn id="9" xr3:uid="{00000000-0010-0000-0300-000009000000}" name="Nadčasy   " totalsRowFunction="sum" dataDxfId="140"/>
    <tableColumn id="10" xr3:uid="{00000000-0010-0000-0300-00000A000000}" name="Týždeň 5" totalsRowFunction="sum" dataDxfId="139"/>
    <tableColumn id="11" xr3:uid="{00000000-0010-0000-0300-00000B000000}" name="Nadčasy    " totalsRowFunction="sum" dataDxfId="138"/>
  </tableColumns>
  <tableStyleInfo name="Mesiac" showFirstColumn="1" showLastColumn="0" showRowStripes="0" showColumnStripes="0"/>
  <extLst>
    <ext xmlns:x14="http://schemas.microsoft.com/office/spreadsheetml/2009/9/main" uri="{504A1905-F514-4f6f-8877-14C23A59335A}">
      <x14:table altTextSummary="Do tejto tabuľky zadajte hodiny normálneho pracovného času a nadčasov v týždni 1, 2, 3, 4 a 5 za mesiac apríl. Celkový týždenný počet hodín sa vypočíta automaticky."/>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Máj" displayName="Máj" ref="B52:L60" totalsRowCount="1" headerRowDxfId="137" headerRowBorderDxfId="136" tableBorderDxfId="135" totalsRowBorderDxfId="134">
  <autoFilter ref="B52:L59"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400-000001000000}" name="Máj" totalsRowLabel="Celkový počet hodín za týždeň" dataDxfId="133" totalsRowDxfId="132"/>
    <tableColumn id="2" xr3:uid="{00000000-0010-0000-0400-000002000000}" name="Týždeň 1" totalsRowFunction="sum" dataDxfId="131"/>
    <tableColumn id="3" xr3:uid="{00000000-0010-0000-0400-000003000000}" name="Nadčasy" totalsRowFunction="sum" dataDxfId="130"/>
    <tableColumn id="4" xr3:uid="{00000000-0010-0000-0400-000004000000}" name="Týždeň 2" totalsRowFunction="sum" dataDxfId="129"/>
    <tableColumn id="5" xr3:uid="{00000000-0010-0000-0400-000005000000}" name="Nadčasy " totalsRowFunction="sum" dataDxfId="128"/>
    <tableColumn id="6" xr3:uid="{00000000-0010-0000-0400-000006000000}" name="Týždeň 3" totalsRowFunction="sum" dataDxfId="127"/>
    <tableColumn id="7" xr3:uid="{00000000-0010-0000-0400-000007000000}" name="Nadčasy  " totalsRowFunction="sum" dataDxfId="126"/>
    <tableColumn id="8" xr3:uid="{00000000-0010-0000-0400-000008000000}" name="Týždeň 4" totalsRowFunction="sum" dataDxfId="125"/>
    <tableColumn id="9" xr3:uid="{00000000-0010-0000-0400-000009000000}" name="Nadčasy   " totalsRowFunction="sum" dataDxfId="124"/>
    <tableColumn id="10" xr3:uid="{00000000-0010-0000-0400-00000A000000}" name="Týždeň 5" totalsRowFunction="sum" dataDxfId="123"/>
    <tableColumn id="11" xr3:uid="{00000000-0010-0000-0400-00000B000000}" name="Nadčasy    " totalsRowFunction="sum" dataDxfId="122"/>
  </tableColumns>
  <tableStyleInfo name="Mesiac" showFirstColumn="1" showLastColumn="0" showRowStripes="0" showColumnStripes="0"/>
  <extLst>
    <ext xmlns:x14="http://schemas.microsoft.com/office/spreadsheetml/2009/9/main" uri="{504A1905-F514-4f6f-8877-14C23A59335A}">
      <x14:table altTextSummary="Do tejto tabuľky zadajte hodiny normálneho pracovného času a nadčasov v týždni 1, 2, 3, 4 a 5 za mesiac máj. Celkový týždenný počet hodín sa vypočíta automaticky."/>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Jún" displayName="Jún" ref="B63:L71" totalsRowCount="1" headerRowDxfId="121" headerRowBorderDxfId="120" tableBorderDxfId="119" totalsRowBorderDxfId="118">
  <autoFilter ref="B63:L70"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500-000001000000}" name="Jún" totalsRowLabel="Celkový počet hodín za týždeň" dataDxfId="117" totalsRowDxfId="116"/>
    <tableColumn id="2" xr3:uid="{00000000-0010-0000-0500-000002000000}" name="Týždeň 1" totalsRowFunction="sum" dataDxfId="115"/>
    <tableColumn id="3" xr3:uid="{00000000-0010-0000-0500-000003000000}" name="Nadčasy" totalsRowFunction="sum" dataDxfId="114"/>
    <tableColumn id="4" xr3:uid="{00000000-0010-0000-0500-000004000000}" name="Týždeň 2" totalsRowFunction="sum" dataDxfId="113"/>
    <tableColumn id="5" xr3:uid="{00000000-0010-0000-0500-000005000000}" name="Nadčasy " totalsRowFunction="sum" dataDxfId="112"/>
    <tableColumn id="6" xr3:uid="{00000000-0010-0000-0500-000006000000}" name="Týždeň 3" totalsRowFunction="sum" dataDxfId="111"/>
    <tableColumn id="7" xr3:uid="{00000000-0010-0000-0500-000007000000}" name="Nadčasy  " totalsRowFunction="sum" dataDxfId="110"/>
    <tableColumn id="8" xr3:uid="{00000000-0010-0000-0500-000008000000}" name="Týždeň 4" totalsRowFunction="sum" dataDxfId="109"/>
    <tableColumn id="9" xr3:uid="{00000000-0010-0000-0500-000009000000}" name="Nadčasy   " totalsRowFunction="sum" dataDxfId="108"/>
    <tableColumn id="10" xr3:uid="{00000000-0010-0000-0500-00000A000000}" name="Týždeň 5" totalsRowFunction="sum" dataDxfId="107"/>
    <tableColumn id="11" xr3:uid="{00000000-0010-0000-0500-00000B000000}" name="Nadčasy    " totalsRowFunction="sum" dataDxfId="106"/>
  </tableColumns>
  <tableStyleInfo name="Mesiac" showFirstColumn="1" showLastColumn="0" showRowStripes="0" showColumnStripes="0"/>
  <extLst>
    <ext xmlns:x14="http://schemas.microsoft.com/office/spreadsheetml/2009/9/main" uri="{504A1905-F514-4f6f-8877-14C23A59335A}">
      <x14:table altTextSummary="Do tejto tabuľky zadajte hodiny normálneho pracovného času a nadčasov v týždni 1, 2, 3, 4 a 5 za mesiac jún. Celkový týždenný počet hodín sa vypočíta automaticky."/>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Júl" displayName="Júl" ref="B75:L83" totalsRowCount="1" headerRowDxfId="105" headerRowBorderDxfId="104" tableBorderDxfId="103" totalsRowBorderDxfId="102">
  <autoFilter ref="B75:L82"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600-000001000000}" name="Júl" totalsRowLabel="Celkový počet hodín za týždeň" dataDxfId="101" totalsRowDxfId="100"/>
    <tableColumn id="2" xr3:uid="{00000000-0010-0000-0600-000002000000}" name="Týždeň 1" totalsRowFunction="sum" dataDxfId="99"/>
    <tableColumn id="3" xr3:uid="{00000000-0010-0000-0600-000003000000}" name="Nadčasy" totalsRowFunction="sum" dataDxfId="98"/>
    <tableColumn id="4" xr3:uid="{00000000-0010-0000-0600-000004000000}" name="Týždeň 2" totalsRowFunction="sum" dataDxfId="97"/>
    <tableColumn id="5" xr3:uid="{00000000-0010-0000-0600-000005000000}" name="Nadčasy " totalsRowFunction="sum" dataDxfId="96"/>
    <tableColumn id="6" xr3:uid="{00000000-0010-0000-0600-000006000000}" name="Týždeň 3" totalsRowFunction="sum" dataDxfId="95"/>
    <tableColumn id="7" xr3:uid="{00000000-0010-0000-0600-000007000000}" name="Nadčasy  " totalsRowFunction="sum" dataDxfId="94"/>
    <tableColumn id="8" xr3:uid="{00000000-0010-0000-0600-000008000000}" name="Týždeň 4" totalsRowFunction="sum" dataDxfId="93"/>
    <tableColumn id="9" xr3:uid="{00000000-0010-0000-0600-000009000000}" name="Nadčasy   " totalsRowFunction="sum" dataDxfId="92"/>
    <tableColumn id="10" xr3:uid="{00000000-0010-0000-0600-00000A000000}" name="Týždeň 5" totalsRowFunction="sum" dataDxfId="91"/>
    <tableColumn id="11" xr3:uid="{00000000-0010-0000-0600-00000B000000}" name="Nadčasy    " totalsRowFunction="sum" dataDxfId="90"/>
  </tableColumns>
  <tableStyleInfo name="Mesiac" showFirstColumn="1" showLastColumn="0" showRowStripes="0" showColumnStripes="0"/>
  <extLst>
    <ext xmlns:x14="http://schemas.microsoft.com/office/spreadsheetml/2009/9/main" uri="{504A1905-F514-4f6f-8877-14C23A59335A}">
      <x14:table altTextSummary="Do tejto tabuľky zadajte hodiny normálneho pracovného času a nadčasov v týždni 1, 2, 3, 4 a 5 za mesiac júl. Celkový týždenný počet hodín sa vypočíta automaticky."/>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August" displayName="August" ref="B86:L94" totalsRowCount="1" headerRowDxfId="89" headerRowBorderDxfId="88" tableBorderDxfId="87" totalsRowBorderDxfId="86">
  <autoFilter ref="B86:L93"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700-000001000000}" name="August" totalsRowLabel="Celkový počet hodín za týždeň" dataDxfId="85" totalsRowDxfId="84"/>
    <tableColumn id="2" xr3:uid="{00000000-0010-0000-0700-000002000000}" name="Týždeň 1" totalsRowFunction="sum" dataDxfId="83"/>
    <tableColumn id="3" xr3:uid="{00000000-0010-0000-0700-000003000000}" name="Nadčasy" totalsRowFunction="sum" dataDxfId="82"/>
    <tableColumn id="4" xr3:uid="{00000000-0010-0000-0700-000004000000}" name="Týždeň 2" totalsRowFunction="sum" dataDxfId="81"/>
    <tableColumn id="5" xr3:uid="{00000000-0010-0000-0700-000005000000}" name="Nadčasy " totalsRowFunction="sum" dataDxfId="80"/>
    <tableColumn id="6" xr3:uid="{00000000-0010-0000-0700-000006000000}" name="Týždeň 3" totalsRowFunction="sum" dataDxfId="79"/>
    <tableColumn id="7" xr3:uid="{00000000-0010-0000-0700-000007000000}" name="Nadčasy  " totalsRowFunction="sum" dataDxfId="78"/>
    <tableColumn id="8" xr3:uid="{00000000-0010-0000-0700-000008000000}" name="Týždeň 4" totalsRowFunction="sum" dataDxfId="77"/>
    <tableColumn id="9" xr3:uid="{00000000-0010-0000-0700-000009000000}" name="Nadčasy   " totalsRowFunction="sum" dataDxfId="76"/>
    <tableColumn id="10" xr3:uid="{00000000-0010-0000-0700-00000A000000}" name="Týždeň 5" totalsRowFunction="sum" dataDxfId="75"/>
    <tableColumn id="11" xr3:uid="{00000000-0010-0000-0700-00000B000000}" name="Nadčasy    " totalsRowFunction="sum" dataDxfId="74"/>
  </tableColumns>
  <tableStyleInfo name="Mesiac" showFirstColumn="1" showLastColumn="0" showRowStripes="0" showColumnStripes="0"/>
  <extLst>
    <ext xmlns:x14="http://schemas.microsoft.com/office/spreadsheetml/2009/9/main" uri="{504A1905-F514-4f6f-8877-14C23A59335A}">
      <x14:table altTextSummary="Do tejto tabuľky zadajte hodiny normálneho pracovného času a nadčasov v týždni 1, 2, 3, 4 a 5 za mesiac august. Celkový týždenný počet hodín sa vypočíta automaticky."/>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September" displayName="September" ref="B97:L105" totalsRowCount="1" headerRowDxfId="73" headerRowBorderDxfId="72" tableBorderDxfId="71" totalsRowBorderDxfId="70">
  <autoFilter ref="B97:L104"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800-000001000000}" name="September" totalsRowLabel="Celkový počet hodín za týždeň" dataDxfId="69" totalsRowDxfId="68"/>
    <tableColumn id="2" xr3:uid="{00000000-0010-0000-0800-000002000000}" name="Týždeň 1" totalsRowFunction="sum" dataDxfId="67"/>
    <tableColumn id="3" xr3:uid="{00000000-0010-0000-0800-000003000000}" name="Nadčasy" totalsRowFunction="sum" dataDxfId="66"/>
    <tableColumn id="4" xr3:uid="{00000000-0010-0000-0800-000004000000}" name="Týždeň 2" totalsRowFunction="sum" dataDxfId="65"/>
    <tableColumn id="5" xr3:uid="{00000000-0010-0000-0800-000005000000}" name="Nadčasy " totalsRowFunction="sum" dataDxfId="64"/>
    <tableColumn id="6" xr3:uid="{00000000-0010-0000-0800-000006000000}" name="Týždeň 3" totalsRowFunction="sum" dataDxfId="63"/>
    <tableColumn id="7" xr3:uid="{00000000-0010-0000-0800-000007000000}" name="Nadčasy  " totalsRowFunction="sum" dataDxfId="62"/>
    <tableColumn id="8" xr3:uid="{00000000-0010-0000-0800-000008000000}" name="Týždeň 4" totalsRowFunction="sum" dataDxfId="61"/>
    <tableColumn id="9" xr3:uid="{00000000-0010-0000-0800-000009000000}" name="Nadčasy   " totalsRowFunction="sum" dataDxfId="60"/>
    <tableColumn id="10" xr3:uid="{00000000-0010-0000-0800-00000A000000}" name="Týždeň 5" totalsRowFunction="sum" dataDxfId="59"/>
    <tableColumn id="11" xr3:uid="{00000000-0010-0000-0800-00000B000000}" name="Nadčasy    " totalsRowFunction="sum" dataDxfId="58"/>
  </tableColumns>
  <tableStyleInfo name="Mesiac" showFirstColumn="1" showLastColumn="0" showRowStripes="0" showColumnStripes="0"/>
  <extLst>
    <ext xmlns:x14="http://schemas.microsoft.com/office/spreadsheetml/2009/9/main" uri="{504A1905-F514-4f6f-8877-14C23A59335A}">
      <x14:table altTextSummary="Do tejto tabuľky zadajte hodiny normálneho pracovného času a nadčasov v týždni 1, 2, 3, 4 a 5 za mesiac september. Celkový týždenný počet hodín sa vypočíta automaticky."/>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23"/>
  </sheetPr>
  <dimension ref="B1:L140"/>
  <sheetViews>
    <sheetView tabSelected="1" zoomScaleNormal="100" workbookViewId="0"/>
  </sheetViews>
  <sheetFormatPr defaultColWidth="9.140625" defaultRowHeight="14.25" x14ac:dyDescent="0.3"/>
  <cols>
    <col min="1" max="1" width="3.42578125" style="1" customWidth="1"/>
    <col min="2" max="2" width="31.28515625" style="2" bestFit="1" customWidth="1"/>
    <col min="3" max="12" width="38.7109375" style="2" customWidth="1"/>
    <col min="13" max="13" width="2.7109375" style="1" customWidth="1"/>
    <col min="14" max="16384" width="9.140625" style="1"/>
  </cols>
  <sheetData>
    <row r="1" spans="2:12" ht="15.95" customHeight="1" x14ac:dyDescent="0.3">
      <c r="B1" s="27" t="s">
        <v>0</v>
      </c>
      <c r="C1" s="27"/>
      <c r="D1" s="27"/>
      <c r="E1" s="27"/>
      <c r="F1" s="27"/>
      <c r="G1" s="27"/>
      <c r="H1" s="27"/>
      <c r="I1" s="27"/>
      <c r="J1" s="27"/>
      <c r="K1" s="27"/>
      <c r="L1" s="27"/>
    </row>
    <row r="2" spans="2:12" ht="23.25" customHeight="1" x14ac:dyDescent="0.3">
      <c r="B2" s="27"/>
      <c r="C2" s="27"/>
      <c r="D2" s="27"/>
      <c r="E2" s="27"/>
      <c r="F2" s="27"/>
      <c r="G2" s="27"/>
      <c r="H2" s="27"/>
      <c r="I2" s="27"/>
      <c r="J2" s="27"/>
      <c r="K2" s="27"/>
      <c r="L2" s="27"/>
    </row>
    <row r="3" spans="2:12" ht="15.95" customHeight="1" x14ac:dyDescent="0.3">
      <c r="B3" s="2" t="s">
        <v>1</v>
      </c>
      <c r="C3" s="8"/>
      <c r="D3" s="3" t="s">
        <v>40</v>
      </c>
      <c r="E3" s="8"/>
      <c r="G3" s="25" t="s">
        <v>57</v>
      </c>
      <c r="H3" s="25"/>
      <c r="I3" s="26"/>
      <c r="J3" s="26"/>
    </row>
    <row r="4" spans="2:12" ht="15.95" customHeight="1" x14ac:dyDescent="0.3">
      <c r="B4" s="2" t="s">
        <v>2</v>
      </c>
      <c r="C4" s="9"/>
      <c r="D4" s="3" t="s">
        <v>41</v>
      </c>
      <c r="E4" s="9"/>
      <c r="G4" s="1" t="s">
        <v>58</v>
      </c>
      <c r="H4" s="10">
        <f>SUM(C16,C27,C38,C50,C61,C72,C84,C95,C106,C118,C129,C140)</f>
        <v>0</v>
      </c>
      <c r="I4" s="4" t="s">
        <v>61</v>
      </c>
      <c r="J4" s="10">
        <f>SUM(F16,F27,F38,F50,F61,F72,F84,F95,F106,F118,F129,F140)</f>
        <v>0</v>
      </c>
      <c r="K4" s="4" t="s">
        <v>64</v>
      </c>
      <c r="L4" s="10">
        <f>SUM(H4,J4)</f>
        <v>0</v>
      </c>
    </row>
    <row r="5" spans="2:12" ht="6" customHeight="1" x14ac:dyDescent="0.3">
      <c r="L5" s="5"/>
    </row>
    <row r="6" spans="2:12" s="6" customFormat="1" ht="24.95" customHeight="1" x14ac:dyDescent="0.2">
      <c r="B6" s="28" t="s">
        <v>3</v>
      </c>
      <c r="C6" s="28"/>
      <c r="D6" s="28"/>
      <c r="E6" s="28"/>
      <c r="F6" s="28"/>
      <c r="G6" s="28"/>
      <c r="H6" s="28"/>
      <c r="I6" s="28"/>
      <c r="J6" s="28"/>
      <c r="K6" s="28"/>
      <c r="L6" s="28"/>
    </row>
    <row r="7" spans="2:12" ht="15" customHeight="1" x14ac:dyDescent="0.3">
      <c r="B7" s="17" t="s">
        <v>4</v>
      </c>
      <c r="C7" s="18" t="s">
        <v>39</v>
      </c>
      <c r="D7" s="18" t="s">
        <v>42</v>
      </c>
      <c r="E7" s="18" t="s">
        <v>55</v>
      </c>
      <c r="F7" s="18" t="s">
        <v>56</v>
      </c>
      <c r="G7" s="18" t="s">
        <v>59</v>
      </c>
      <c r="H7" s="18" t="s">
        <v>60</v>
      </c>
      <c r="I7" s="18" t="s">
        <v>62</v>
      </c>
      <c r="J7" s="18" t="s">
        <v>63</v>
      </c>
      <c r="K7" s="18" t="s">
        <v>65</v>
      </c>
      <c r="L7" s="19" t="s">
        <v>66</v>
      </c>
    </row>
    <row r="8" spans="2:12" ht="15" customHeight="1" x14ac:dyDescent="0.3">
      <c r="B8" s="15" t="s">
        <v>5</v>
      </c>
      <c r="C8" s="11"/>
      <c r="D8" s="12"/>
      <c r="E8" s="11"/>
      <c r="F8" s="12"/>
      <c r="G8" s="11"/>
      <c r="H8" s="12"/>
      <c r="I8" s="11"/>
      <c r="J8" s="12"/>
      <c r="K8" s="11"/>
      <c r="L8" s="16"/>
    </row>
    <row r="9" spans="2:12" ht="15" customHeight="1" x14ac:dyDescent="0.3">
      <c r="B9" s="15" t="s">
        <v>6</v>
      </c>
      <c r="C9" s="11"/>
      <c r="D9" s="12"/>
      <c r="E9" s="11"/>
      <c r="F9" s="12"/>
      <c r="G9" s="11"/>
      <c r="H9" s="12"/>
      <c r="I9" s="11"/>
      <c r="J9" s="12"/>
      <c r="K9" s="11"/>
      <c r="L9" s="16"/>
    </row>
    <row r="10" spans="2:12" ht="15" customHeight="1" x14ac:dyDescent="0.3">
      <c r="B10" s="15" t="s">
        <v>7</v>
      </c>
      <c r="C10" s="11"/>
      <c r="D10" s="12"/>
      <c r="E10" s="11"/>
      <c r="F10" s="12"/>
      <c r="G10" s="11"/>
      <c r="H10" s="12"/>
      <c r="I10" s="11"/>
      <c r="J10" s="12"/>
      <c r="K10" s="11"/>
      <c r="L10" s="16"/>
    </row>
    <row r="11" spans="2:12" ht="15" customHeight="1" x14ac:dyDescent="0.3">
      <c r="B11" s="15" t="s">
        <v>8</v>
      </c>
      <c r="C11" s="11"/>
      <c r="D11" s="12"/>
      <c r="E11" s="11"/>
      <c r="F11" s="12"/>
      <c r="G11" s="11"/>
      <c r="H11" s="12"/>
      <c r="I11" s="11"/>
      <c r="J11" s="12"/>
      <c r="K11" s="11"/>
      <c r="L11" s="16"/>
    </row>
    <row r="12" spans="2:12" ht="15" customHeight="1" x14ac:dyDescent="0.3">
      <c r="B12" s="15" t="s">
        <v>9</v>
      </c>
      <c r="C12" s="11"/>
      <c r="D12" s="12"/>
      <c r="E12" s="11"/>
      <c r="F12" s="12"/>
      <c r="G12" s="11"/>
      <c r="H12" s="12"/>
      <c r="I12" s="11"/>
      <c r="J12" s="12"/>
      <c r="K12" s="11"/>
      <c r="L12" s="16"/>
    </row>
    <row r="13" spans="2:12" ht="15" customHeight="1" x14ac:dyDescent="0.3">
      <c r="B13" s="15" t="s">
        <v>10</v>
      </c>
      <c r="C13" s="11"/>
      <c r="D13" s="12"/>
      <c r="E13" s="11"/>
      <c r="F13" s="12"/>
      <c r="G13" s="11"/>
      <c r="H13" s="12"/>
      <c r="I13" s="11"/>
      <c r="J13" s="12"/>
      <c r="K13" s="11"/>
      <c r="L13" s="16"/>
    </row>
    <row r="14" spans="2:12" ht="15" customHeight="1" x14ac:dyDescent="0.3">
      <c r="B14" s="15" t="s">
        <v>11</v>
      </c>
      <c r="C14" s="11"/>
      <c r="D14" s="12"/>
      <c r="E14" s="11"/>
      <c r="F14" s="12"/>
      <c r="G14" s="11"/>
      <c r="H14" s="12"/>
      <c r="I14" s="11"/>
      <c r="J14" s="12"/>
      <c r="K14" s="11"/>
      <c r="L14" s="16"/>
    </row>
    <row r="15" spans="2:12" ht="15" customHeight="1" x14ac:dyDescent="0.3">
      <c r="B15" s="20" t="s">
        <v>12</v>
      </c>
      <c r="C15" s="21">
        <f>SUBTOTAL(109,Január[Týždeň 1])</f>
        <v>0</v>
      </c>
      <c r="D15" s="22">
        <f>SUBTOTAL(109,Január[Nadčasy])</f>
        <v>0</v>
      </c>
      <c r="E15" s="21">
        <f>SUBTOTAL(109,Január[Týždeň 2])</f>
        <v>0</v>
      </c>
      <c r="F15" s="22">
        <f>SUBTOTAL(109,Január[[Nadčasy ]])</f>
        <v>0</v>
      </c>
      <c r="G15" s="21">
        <f>SUBTOTAL(109,Január[Týždeň 3])</f>
        <v>0</v>
      </c>
      <c r="H15" s="22">
        <f>SUBTOTAL(109,Január[[Nadčasy  ]])</f>
        <v>0</v>
      </c>
      <c r="I15" s="21">
        <f>SUBTOTAL(109,Január[Týždeň 4])</f>
        <v>0</v>
      </c>
      <c r="J15" s="22">
        <f>SUBTOTAL(109,Január[[Nadčasy   ]])</f>
        <v>0</v>
      </c>
      <c r="K15" s="21">
        <f>SUBTOTAL(109,Január[Týždeň 5])</f>
        <v>0</v>
      </c>
      <c r="L15" s="23">
        <f>SUBTOTAL(109,Január[[Nadčasy    ]])</f>
        <v>0</v>
      </c>
    </row>
    <row r="16" spans="2:12" ht="15" customHeight="1" x14ac:dyDescent="0.3">
      <c r="B16" s="14" t="s">
        <v>13</v>
      </c>
      <c r="C16" s="13">
        <f>SUM(Január[[#Totals],[Týždeň 1]],Január[[#Totals],[Týždeň 2]],Január[[#Totals],[Týždeň 3]],Január[[#Totals],[Týždeň 4]],Január[[#Totals],[Týždeň 5]])</f>
        <v>0</v>
      </c>
      <c r="D16" s="24" t="s">
        <v>43</v>
      </c>
      <c r="E16" s="24"/>
      <c r="F16" s="13">
        <f>SUM(Január[[#Totals],[Nadčasy]],Január[[#Totals],[Nadčasy ]],Január[[#Totals],[Nadčasy  ]],Január[[#Totals],[Nadčasy   ]],Január[[#Totals],[Nadčasy    ]])</f>
        <v>0</v>
      </c>
    </row>
    <row r="17" spans="2:12" ht="9" customHeight="1" x14ac:dyDescent="0.3"/>
    <row r="18" spans="2:12" ht="15" customHeight="1" x14ac:dyDescent="0.3">
      <c r="B18" s="17" t="s">
        <v>14</v>
      </c>
      <c r="C18" s="18" t="s">
        <v>39</v>
      </c>
      <c r="D18" s="18" t="s">
        <v>42</v>
      </c>
      <c r="E18" s="18" t="s">
        <v>55</v>
      </c>
      <c r="F18" s="18" t="s">
        <v>56</v>
      </c>
      <c r="G18" s="18" t="s">
        <v>59</v>
      </c>
      <c r="H18" s="18" t="s">
        <v>60</v>
      </c>
      <c r="I18" s="18" t="s">
        <v>62</v>
      </c>
      <c r="J18" s="18" t="s">
        <v>63</v>
      </c>
      <c r="K18" s="18" t="s">
        <v>65</v>
      </c>
      <c r="L18" s="19" t="s">
        <v>66</v>
      </c>
    </row>
    <row r="19" spans="2:12" ht="15" customHeight="1" x14ac:dyDescent="0.3">
      <c r="B19" s="15" t="s">
        <v>5</v>
      </c>
      <c r="C19" s="11"/>
      <c r="D19" s="12"/>
      <c r="E19" s="11"/>
      <c r="F19" s="12"/>
      <c r="G19" s="11"/>
      <c r="H19" s="12"/>
      <c r="I19" s="11"/>
      <c r="J19" s="12"/>
      <c r="K19" s="11"/>
      <c r="L19" s="16"/>
    </row>
    <row r="20" spans="2:12" ht="15" customHeight="1" x14ac:dyDescent="0.3">
      <c r="B20" s="15" t="s">
        <v>6</v>
      </c>
      <c r="C20" s="11"/>
      <c r="D20" s="12"/>
      <c r="E20" s="11"/>
      <c r="F20" s="12"/>
      <c r="G20" s="11"/>
      <c r="H20" s="12"/>
      <c r="I20" s="11"/>
      <c r="J20" s="12"/>
      <c r="K20" s="11"/>
      <c r="L20" s="16"/>
    </row>
    <row r="21" spans="2:12" ht="15" customHeight="1" x14ac:dyDescent="0.3">
      <c r="B21" s="15" t="s">
        <v>7</v>
      </c>
      <c r="C21" s="11"/>
      <c r="D21" s="12"/>
      <c r="E21" s="11"/>
      <c r="F21" s="12"/>
      <c r="G21" s="11"/>
      <c r="H21" s="12"/>
      <c r="I21" s="11"/>
      <c r="J21" s="12"/>
      <c r="K21" s="11"/>
      <c r="L21" s="16"/>
    </row>
    <row r="22" spans="2:12" ht="15" customHeight="1" x14ac:dyDescent="0.3">
      <c r="B22" s="15" t="s">
        <v>8</v>
      </c>
      <c r="C22" s="11"/>
      <c r="D22" s="12"/>
      <c r="E22" s="11"/>
      <c r="F22" s="12"/>
      <c r="G22" s="11"/>
      <c r="H22" s="12"/>
      <c r="I22" s="11"/>
      <c r="J22" s="12"/>
      <c r="K22" s="11"/>
      <c r="L22" s="16"/>
    </row>
    <row r="23" spans="2:12" ht="15" customHeight="1" x14ac:dyDescent="0.3">
      <c r="B23" s="15" t="s">
        <v>9</v>
      </c>
      <c r="C23" s="11"/>
      <c r="D23" s="12"/>
      <c r="E23" s="11"/>
      <c r="F23" s="12"/>
      <c r="G23" s="11"/>
      <c r="H23" s="12"/>
      <c r="I23" s="11"/>
      <c r="J23" s="12"/>
      <c r="K23" s="11"/>
      <c r="L23" s="16"/>
    </row>
    <row r="24" spans="2:12" ht="15" customHeight="1" x14ac:dyDescent="0.3">
      <c r="B24" s="15" t="s">
        <v>10</v>
      </c>
      <c r="C24" s="11"/>
      <c r="D24" s="12"/>
      <c r="E24" s="11"/>
      <c r="F24" s="12"/>
      <c r="G24" s="11"/>
      <c r="H24" s="12"/>
      <c r="I24" s="11"/>
      <c r="J24" s="12"/>
      <c r="K24" s="11"/>
      <c r="L24" s="16"/>
    </row>
    <row r="25" spans="2:12" ht="15" customHeight="1" x14ac:dyDescent="0.3">
      <c r="B25" s="15" t="s">
        <v>11</v>
      </c>
      <c r="C25" s="11"/>
      <c r="D25" s="12"/>
      <c r="E25" s="11"/>
      <c r="F25" s="12"/>
      <c r="G25" s="11"/>
      <c r="H25" s="12"/>
      <c r="I25" s="11"/>
      <c r="J25" s="12"/>
      <c r="K25" s="11"/>
      <c r="L25" s="16"/>
    </row>
    <row r="26" spans="2:12" ht="15" customHeight="1" x14ac:dyDescent="0.3">
      <c r="B26" s="20" t="s">
        <v>12</v>
      </c>
      <c r="C26" s="21">
        <f>SUBTOTAL(109,Február[Týždeň 1])</f>
        <v>0</v>
      </c>
      <c r="D26" s="22">
        <f>SUBTOTAL(109,Február[Nadčasy])</f>
        <v>0</v>
      </c>
      <c r="E26" s="21">
        <f>SUBTOTAL(109,Február[Týždeň 2])</f>
        <v>0</v>
      </c>
      <c r="F26" s="22">
        <f>SUBTOTAL(109,Február[[Nadčasy ]])</f>
        <v>0</v>
      </c>
      <c r="G26" s="21">
        <f>SUBTOTAL(109,Február[Týždeň 3])</f>
        <v>0</v>
      </c>
      <c r="H26" s="22">
        <f>SUBTOTAL(109,Február[[Nadčasy  ]])</f>
        <v>0</v>
      </c>
      <c r="I26" s="21">
        <f>SUBTOTAL(109,Február[Týždeň 4])</f>
        <v>0</v>
      </c>
      <c r="J26" s="22">
        <f>SUBTOTAL(109,Február[[Nadčasy   ]])</f>
        <v>0</v>
      </c>
      <c r="K26" s="21">
        <f>SUBTOTAL(109,Február[Týždeň 5])</f>
        <v>0</v>
      </c>
      <c r="L26" s="23">
        <f>SUBTOTAL(109,Február[[Nadčasy    ]])</f>
        <v>0</v>
      </c>
    </row>
    <row r="27" spans="2:12" ht="15" customHeight="1" x14ac:dyDescent="0.3">
      <c r="B27" s="14" t="s">
        <v>15</v>
      </c>
      <c r="C27" s="13">
        <f>SUM(Február[[#Totals],[Týždeň 1]],Február[[#Totals],[Týždeň 2]],Február[[#Totals],[Týždeň 3]],Február[[#Totals],[Týždeň 4]],Február[[#Totals],[Týždeň 5]])</f>
        <v>0</v>
      </c>
      <c r="D27" s="24" t="s">
        <v>44</v>
      </c>
      <c r="E27" s="24"/>
      <c r="F27" s="13">
        <f>SUM(Február[[#Totals],[Nadčasy]],Február[[#Totals],[Nadčasy ]],Február[[#Totals],[Nadčasy  ]],Február[[#Totals],[Nadčasy   ]],Február[[#Totals],[Nadčasy    ]])</f>
        <v>0</v>
      </c>
    </row>
    <row r="28" spans="2:12" ht="9" customHeight="1" x14ac:dyDescent="0.3"/>
    <row r="29" spans="2:12" ht="15" customHeight="1" x14ac:dyDescent="0.3">
      <c r="B29" s="17" t="s">
        <v>16</v>
      </c>
      <c r="C29" s="18" t="s">
        <v>39</v>
      </c>
      <c r="D29" s="18" t="s">
        <v>42</v>
      </c>
      <c r="E29" s="18" t="s">
        <v>55</v>
      </c>
      <c r="F29" s="18" t="s">
        <v>56</v>
      </c>
      <c r="G29" s="18" t="s">
        <v>59</v>
      </c>
      <c r="H29" s="18" t="s">
        <v>60</v>
      </c>
      <c r="I29" s="18" t="s">
        <v>62</v>
      </c>
      <c r="J29" s="18" t="s">
        <v>63</v>
      </c>
      <c r="K29" s="18" t="s">
        <v>65</v>
      </c>
      <c r="L29" s="19" t="s">
        <v>66</v>
      </c>
    </row>
    <row r="30" spans="2:12" ht="15" customHeight="1" x14ac:dyDescent="0.3">
      <c r="B30" s="15" t="s">
        <v>5</v>
      </c>
      <c r="C30" s="11"/>
      <c r="D30" s="12"/>
      <c r="E30" s="11"/>
      <c r="F30" s="12"/>
      <c r="G30" s="11"/>
      <c r="H30" s="12"/>
      <c r="I30" s="11"/>
      <c r="J30" s="12"/>
      <c r="K30" s="11"/>
      <c r="L30" s="16"/>
    </row>
    <row r="31" spans="2:12" ht="15" customHeight="1" x14ac:dyDescent="0.3">
      <c r="B31" s="15" t="s">
        <v>6</v>
      </c>
      <c r="C31" s="11"/>
      <c r="D31" s="12"/>
      <c r="E31" s="11"/>
      <c r="F31" s="12"/>
      <c r="G31" s="11"/>
      <c r="H31" s="12"/>
      <c r="I31" s="11"/>
      <c r="J31" s="12"/>
      <c r="K31" s="11"/>
      <c r="L31" s="16"/>
    </row>
    <row r="32" spans="2:12" ht="15" customHeight="1" x14ac:dyDescent="0.3">
      <c r="B32" s="15" t="s">
        <v>7</v>
      </c>
      <c r="C32" s="11"/>
      <c r="D32" s="12"/>
      <c r="E32" s="11"/>
      <c r="F32" s="12"/>
      <c r="G32" s="11"/>
      <c r="H32" s="12"/>
      <c r="I32" s="11"/>
      <c r="J32" s="12"/>
      <c r="K32" s="11"/>
      <c r="L32" s="16"/>
    </row>
    <row r="33" spans="2:12" ht="15" customHeight="1" x14ac:dyDescent="0.3">
      <c r="B33" s="15" t="s">
        <v>8</v>
      </c>
      <c r="C33" s="11"/>
      <c r="D33" s="12"/>
      <c r="E33" s="11"/>
      <c r="F33" s="12"/>
      <c r="G33" s="11"/>
      <c r="H33" s="12"/>
      <c r="I33" s="11"/>
      <c r="J33" s="12"/>
      <c r="K33" s="11"/>
      <c r="L33" s="16"/>
    </row>
    <row r="34" spans="2:12" ht="15" customHeight="1" x14ac:dyDescent="0.3">
      <c r="B34" s="15" t="s">
        <v>9</v>
      </c>
      <c r="C34" s="11"/>
      <c r="D34" s="12"/>
      <c r="E34" s="11"/>
      <c r="F34" s="12"/>
      <c r="G34" s="11"/>
      <c r="H34" s="12"/>
      <c r="I34" s="11"/>
      <c r="J34" s="12"/>
      <c r="K34" s="11"/>
      <c r="L34" s="16"/>
    </row>
    <row r="35" spans="2:12" ht="15" customHeight="1" x14ac:dyDescent="0.3">
      <c r="B35" s="15" t="s">
        <v>10</v>
      </c>
      <c r="C35" s="11"/>
      <c r="D35" s="12"/>
      <c r="E35" s="11"/>
      <c r="F35" s="12"/>
      <c r="G35" s="11"/>
      <c r="H35" s="12"/>
      <c r="I35" s="11"/>
      <c r="J35" s="12"/>
      <c r="K35" s="11"/>
      <c r="L35" s="16"/>
    </row>
    <row r="36" spans="2:12" ht="15" customHeight="1" x14ac:dyDescent="0.3">
      <c r="B36" s="15" t="s">
        <v>11</v>
      </c>
      <c r="C36" s="11"/>
      <c r="D36" s="12"/>
      <c r="E36" s="11"/>
      <c r="F36" s="12"/>
      <c r="G36" s="11"/>
      <c r="H36" s="12"/>
      <c r="I36" s="11"/>
      <c r="J36" s="12"/>
      <c r="K36" s="11"/>
      <c r="L36" s="16"/>
    </row>
    <row r="37" spans="2:12" ht="15" customHeight="1" x14ac:dyDescent="0.3">
      <c r="B37" s="20" t="s">
        <v>12</v>
      </c>
      <c r="C37" s="21">
        <f>SUBTOTAL(109,Marec[Týždeň 1])</f>
        <v>0</v>
      </c>
      <c r="D37" s="22">
        <f>SUBTOTAL(109,Marec[Nadčasy])</f>
        <v>0</v>
      </c>
      <c r="E37" s="21">
        <f>SUBTOTAL(109,Marec[Týždeň 2])</f>
        <v>0</v>
      </c>
      <c r="F37" s="22">
        <f>SUBTOTAL(109,Marec[[Nadčasy ]])</f>
        <v>0</v>
      </c>
      <c r="G37" s="21">
        <f>SUBTOTAL(109,Marec[Týždeň 3])</f>
        <v>0</v>
      </c>
      <c r="H37" s="22">
        <f>SUBTOTAL(109,Marec[[Nadčasy  ]])</f>
        <v>0</v>
      </c>
      <c r="I37" s="21">
        <f>SUBTOTAL(109,Marec[Týždeň 4])</f>
        <v>0</v>
      </c>
      <c r="J37" s="22">
        <f>SUBTOTAL(109,Marec[[Nadčasy   ]])</f>
        <v>0</v>
      </c>
      <c r="K37" s="21">
        <f>SUBTOTAL(109,Marec[Týždeň 5])</f>
        <v>0</v>
      </c>
      <c r="L37" s="23">
        <f>SUBTOTAL(109,Marec[[Nadčasy    ]])</f>
        <v>0</v>
      </c>
    </row>
    <row r="38" spans="2:12" ht="15" customHeight="1" x14ac:dyDescent="0.3">
      <c r="B38" s="14" t="s">
        <v>17</v>
      </c>
      <c r="C38" s="13">
        <f>SUM(Marec[[#Totals],[Týždeň 1]],Marec[[#Totals],[Týždeň 2]],Marec[[#Totals],[Týždeň 3]],Marec[[#Totals],[Týždeň 4]],Marec[[#Totals],[Týždeň 5]])</f>
        <v>0</v>
      </c>
      <c r="D38" s="24" t="s">
        <v>45</v>
      </c>
      <c r="E38" s="24"/>
      <c r="F38" s="13">
        <f>SUM(Marec[[#Totals],[Nadčasy]],Marec[[#Totals],[Nadčasy ]],Marec[[#Totals],[Nadčasy  ]],Marec[[#Totals],[Nadčasy   ]],Marec[[#Totals],[Nadčasy    ]])</f>
        <v>0</v>
      </c>
    </row>
    <row r="39" spans="2:12" ht="9" customHeight="1" x14ac:dyDescent="0.3"/>
    <row r="40" spans="2:12" s="7" customFormat="1" ht="24.95" customHeight="1" x14ac:dyDescent="0.2">
      <c r="B40" s="28" t="s">
        <v>18</v>
      </c>
      <c r="C40" s="28"/>
      <c r="D40" s="28"/>
      <c r="E40" s="28"/>
      <c r="F40" s="28"/>
      <c r="G40" s="28"/>
      <c r="H40" s="28"/>
      <c r="I40" s="28"/>
      <c r="J40" s="28"/>
      <c r="K40" s="28"/>
      <c r="L40" s="28"/>
    </row>
    <row r="41" spans="2:12" ht="15" customHeight="1" x14ac:dyDescent="0.3">
      <c r="B41" s="17" t="s">
        <v>19</v>
      </c>
      <c r="C41" s="18" t="s">
        <v>39</v>
      </c>
      <c r="D41" s="18" t="s">
        <v>42</v>
      </c>
      <c r="E41" s="18" t="s">
        <v>55</v>
      </c>
      <c r="F41" s="18" t="s">
        <v>56</v>
      </c>
      <c r="G41" s="18" t="s">
        <v>59</v>
      </c>
      <c r="H41" s="18" t="s">
        <v>60</v>
      </c>
      <c r="I41" s="18" t="s">
        <v>62</v>
      </c>
      <c r="J41" s="18" t="s">
        <v>63</v>
      </c>
      <c r="K41" s="18" t="s">
        <v>65</v>
      </c>
      <c r="L41" s="19" t="s">
        <v>66</v>
      </c>
    </row>
    <row r="42" spans="2:12" ht="15" customHeight="1" x14ac:dyDescent="0.3">
      <c r="B42" s="15" t="s">
        <v>5</v>
      </c>
      <c r="C42" s="11"/>
      <c r="D42" s="12"/>
      <c r="E42" s="11"/>
      <c r="F42" s="12"/>
      <c r="G42" s="11"/>
      <c r="H42" s="12"/>
      <c r="I42" s="11"/>
      <c r="J42" s="12"/>
      <c r="K42" s="11"/>
      <c r="L42" s="16"/>
    </row>
    <row r="43" spans="2:12" ht="15" customHeight="1" x14ac:dyDescent="0.3">
      <c r="B43" s="15" t="s">
        <v>6</v>
      </c>
      <c r="C43" s="11"/>
      <c r="D43" s="12"/>
      <c r="E43" s="11"/>
      <c r="F43" s="12"/>
      <c r="G43" s="11"/>
      <c r="H43" s="12"/>
      <c r="I43" s="11"/>
      <c r="J43" s="12"/>
      <c r="K43" s="11"/>
      <c r="L43" s="16"/>
    </row>
    <row r="44" spans="2:12" ht="15" customHeight="1" x14ac:dyDescent="0.3">
      <c r="B44" s="15" t="s">
        <v>7</v>
      </c>
      <c r="C44" s="11"/>
      <c r="D44" s="12"/>
      <c r="E44" s="11"/>
      <c r="F44" s="12"/>
      <c r="G44" s="11"/>
      <c r="H44" s="12"/>
      <c r="I44" s="11"/>
      <c r="J44" s="12"/>
      <c r="K44" s="11"/>
      <c r="L44" s="16"/>
    </row>
    <row r="45" spans="2:12" ht="15" customHeight="1" x14ac:dyDescent="0.3">
      <c r="B45" s="15" t="s">
        <v>8</v>
      </c>
      <c r="C45" s="11"/>
      <c r="D45" s="12"/>
      <c r="E45" s="11"/>
      <c r="F45" s="12"/>
      <c r="G45" s="11"/>
      <c r="H45" s="12"/>
      <c r="I45" s="11"/>
      <c r="J45" s="12"/>
      <c r="K45" s="11"/>
      <c r="L45" s="16"/>
    </row>
    <row r="46" spans="2:12" ht="15" customHeight="1" x14ac:dyDescent="0.3">
      <c r="B46" s="15" t="s">
        <v>9</v>
      </c>
      <c r="C46" s="11"/>
      <c r="D46" s="12"/>
      <c r="E46" s="11"/>
      <c r="F46" s="12"/>
      <c r="G46" s="11"/>
      <c r="H46" s="12"/>
      <c r="I46" s="11"/>
      <c r="J46" s="12"/>
      <c r="K46" s="11"/>
      <c r="L46" s="16"/>
    </row>
    <row r="47" spans="2:12" ht="15" customHeight="1" x14ac:dyDescent="0.3">
      <c r="B47" s="15" t="s">
        <v>10</v>
      </c>
      <c r="C47" s="11"/>
      <c r="D47" s="12"/>
      <c r="E47" s="11"/>
      <c r="F47" s="12"/>
      <c r="G47" s="11"/>
      <c r="H47" s="12"/>
      <c r="I47" s="11"/>
      <c r="J47" s="12"/>
      <c r="K47" s="11"/>
      <c r="L47" s="16"/>
    </row>
    <row r="48" spans="2:12" ht="15" customHeight="1" x14ac:dyDescent="0.3">
      <c r="B48" s="15" t="s">
        <v>11</v>
      </c>
      <c r="C48" s="11"/>
      <c r="D48" s="12"/>
      <c r="E48" s="11"/>
      <c r="F48" s="12"/>
      <c r="G48" s="11"/>
      <c r="H48" s="12"/>
      <c r="I48" s="11"/>
      <c r="J48" s="12"/>
      <c r="K48" s="11"/>
      <c r="L48" s="16"/>
    </row>
    <row r="49" spans="2:12" ht="15" customHeight="1" x14ac:dyDescent="0.3">
      <c r="B49" s="20" t="s">
        <v>12</v>
      </c>
      <c r="C49" s="21">
        <f>SUBTOTAL(109,Apríl[Týždeň 1])</f>
        <v>0</v>
      </c>
      <c r="D49" s="22">
        <f>SUBTOTAL(109,Apríl[Nadčasy])</f>
        <v>0</v>
      </c>
      <c r="E49" s="21">
        <f>SUBTOTAL(109,Apríl[Týždeň 2])</f>
        <v>0</v>
      </c>
      <c r="F49" s="22">
        <f>SUBTOTAL(109,Apríl[[Nadčasy ]])</f>
        <v>0</v>
      </c>
      <c r="G49" s="21">
        <f>SUBTOTAL(109,Apríl[Týždeň 3])</f>
        <v>0</v>
      </c>
      <c r="H49" s="22">
        <f>SUBTOTAL(109,Apríl[[Nadčasy  ]])</f>
        <v>0</v>
      </c>
      <c r="I49" s="21">
        <f>SUBTOTAL(109,Apríl[Týždeň 4])</f>
        <v>0</v>
      </c>
      <c r="J49" s="22">
        <f>SUBTOTAL(109,Apríl[[Nadčasy   ]])</f>
        <v>0</v>
      </c>
      <c r="K49" s="21">
        <f>SUBTOTAL(109,Apríl[Týždeň 5])</f>
        <v>0</v>
      </c>
      <c r="L49" s="23">
        <f>SUBTOTAL(109,Apríl[[Nadčasy    ]])</f>
        <v>0</v>
      </c>
    </row>
    <row r="50" spans="2:12" ht="15" customHeight="1" x14ac:dyDescent="0.3">
      <c r="B50" s="14" t="s">
        <v>20</v>
      </c>
      <c r="C50" s="13">
        <f>SUM(Apríl[[#Totals],[Týždeň 1]],Apríl[[#Totals],[Týždeň 2]],Apríl[[#Totals],[Týždeň 3]],Apríl[[#Totals],[Týždeň 4]],Apríl[[#Totals],[Týždeň 5]])</f>
        <v>0</v>
      </c>
      <c r="D50" s="24" t="s">
        <v>46</v>
      </c>
      <c r="E50" s="24"/>
      <c r="F50" s="13">
        <f>SUM(Apríl[[#Totals],[Nadčasy]],Apríl[[#Totals],[Nadčasy ]],Apríl[[#Totals],[Nadčasy  ]],Apríl[[#Totals],[Nadčasy   ]],Apríl[[#Totals],[Nadčasy    ]])</f>
        <v>0</v>
      </c>
    </row>
    <row r="51" spans="2:12" ht="9" customHeight="1" x14ac:dyDescent="0.3"/>
    <row r="52" spans="2:12" ht="15" customHeight="1" x14ac:dyDescent="0.3">
      <c r="B52" s="17" t="s">
        <v>21</v>
      </c>
      <c r="C52" s="18" t="s">
        <v>39</v>
      </c>
      <c r="D52" s="18" t="s">
        <v>42</v>
      </c>
      <c r="E52" s="18" t="s">
        <v>55</v>
      </c>
      <c r="F52" s="18" t="s">
        <v>56</v>
      </c>
      <c r="G52" s="18" t="s">
        <v>59</v>
      </c>
      <c r="H52" s="18" t="s">
        <v>60</v>
      </c>
      <c r="I52" s="18" t="s">
        <v>62</v>
      </c>
      <c r="J52" s="18" t="s">
        <v>63</v>
      </c>
      <c r="K52" s="18" t="s">
        <v>65</v>
      </c>
      <c r="L52" s="19" t="s">
        <v>66</v>
      </c>
    </row>
    <row r="53" spans="2:12" ht="15" customHeight="1" x14ac:dyDescent="0.3">
      <c r="B53" s="15" t="s">
        <v>5</v>
      </c>
      <c r="C53" s="11"/>
      <c r="D53" s="12"/>
      <c r="E53" s="11"/>
      <c r="F53" s="12"/>
      <c r="G53" s="11"/>
      <c r="H53" s="12"/>
      <c r="I53" s="11"/>
      <c r="J53" s="12"/>
      <c r="K53" s="11"/>
      <c r="L53" s="16"/>
    </row>
    <row r="54" spans="2:12" ht="15" customHeight="1" x14ac:dyDescent="0.3">
      <c r="B54" s="15" t="s">
        <v>6</v>
      </c>
      <c r="C54" s="11"/>
      <c r="D54" s="12"/>
      <c r="E54" s="11"/>
      <c r="F54" s="12"/>
      <c r="G54" s="11"/>
      <c r="H54" s="12"/>
      <c r="I54" s="11"/>
      <c r="J54" s="12"/>
      <c r="K54" s="11"/>
      <c r="L54" s="16"/>
    </row>
    <row r="55" spans="2:12" ht="15" customHeight="1" x14ac:dyDescent="0.3">
      <c r="B55" s="15" t="s">
        <v>7</v>
      </c>
      <c r="C55" s="11"/>
      <c r="D55" s="12"/>
      <c r="E55" s="11"/>
      <c r="F55" s="12"/>
      <c r="G55" s="11"/>
      <c r="H55" s="12"/>
      <c r="I55" s="11"/>
      <c r="J55" s="12"/>
      <c r="K55" s="11"/>
      <c r="L55" s="16"/>
    </row>
    <row r="56" spans="2:12" ht="15" customHeight="1" x14ac:dyDescent="0.3">
      <c r="B56" s="15" t="s">
        <v>8</v>
      </c>
      <c r="C56" s="11"/>
      <c r="D56" s="12"/>
      <c r="E56" s="11"/>
      <c r="F56" s="12"/>
      <c r="G56" s="11"/>
      <c r="H56" s="12"/>
      <c r="I56" s="11"/>
      <c r="J56" s="12"/>
      <c r="K56" s="11"/>
      <c r="L56" s="16"/>
    </row>
    <row r="57" spans="2:12" ht="15" customHeight="1" x14ac:dyDescent="0.3">
      <c r="B57" s="15" t="s">
        <v>9</v>
      </c>
      <c r="C57" s="11"/>
      <c r="D57" s="12"/>
      <c r="E57" s="11"/>
      <c r="F57" s="12"/>
      <c r="G57" s="11"/>
      <c r="H57" s="12"/>
      <c r="I57" s="11"/>
      <c r="J57" s="12"/>
      <c r="K57" s="11"/>
      <c r="L57" s="16"/>
    </row>
    <row r="58" spans="2:12" ht="15" customHeight="1" x14ac:dyDescent="0.3">
      <c r="B58" s="15" t="s">
        <v>10</v>
      </c>
      <c r="C58" s="11"/>
      <c r="D58" s="12"/>
      <c r="E58" s="11"/>
      <c r="F58" s="12"/>
      <c r="G58" s="11"/>
      <c r="H58" s="12"/>
      <c r="I58" s="11"/>
      <c r="J58" s="12"/>
      <c r="K58" s="11"/>
      <c r="L58" s="16"/>
    </row>
    <row r="59" spans="2:12" ht="15" customHeight="1" x14ac:dyDescent="0.3">
      <c r="B59" s="15" t="s">
        <v>11</v>
      </c>
      <c r="C59" s="11"/>
      <c r="D59" s="12"/>
      <c r="E59" s="11"/>
      <c r="F59" s="12"/>
      <c r="G59" s="11"/>
      <c r="H59" s="12"/>
      <c r="I59" s="11"/>
      <c r="J59" s="12"/>
      <c r="K59" s="11"/>
      <c r="L59" s="16"/>
    </row>
    <row r="60" spans="2:12" ht="15" customHeight="1" x14ac:dyDescent="0.3">
      <c r="B60" s="20" t="s">
        <v>12</v>
      </c>
      <c r="C60" s="21">
        <f>SUBTOTAL(109,Máj[Týždeň 1])</f>
        <v>0</v>
      </c>
      <c r="D60" s="22">
        <f>SUBTOTAL(109,Máj[Nadčasy])</f>
        <v>0</v>
      </c>
      <c r="E60" s="21">
        <f>SUBTOTAL(109,Máj[Týždeň 2])</f>
        <v>0</v>
      </c>
      <c r="F60" s="22">
        <f>SUBTOTAL(109,Máj[[Nadčasy ]])</f>
        <v>0</v>
      </c>
      <c r="G60" s="21">
        <f>SUBTOTAL(109,Máj[Týždeň 3])</f>
        <v>0</v>
      </c>
      <c r="H60" s="22">
        <f>SUBTOTAL(109,Máj[[Nadčasy  ]])</f>
        <v>0</v>
      </c>
      <c r="I60" s="21">
        <f>SUBTOTAL(109,Máj[Týždeň 4])</f>
        <v>0</v>
      </c>
      <c r="J60" s="22">
        <f>SUBTOTAL(109,Máj[[Nadčasy   ]])</f>
        <v>0</v>
      </c>
      <c r="K60" s="21">
        <f>SUBTOTAL(109,Máj[Týždeň 5])</f>
        <v>0</v>
      </c>
      <c r="L60" s="23">
        <f>SUBTOTAL(109,Máj[[Nadčasy    ]])</f>
        <v>0</v>
      </c>
    </row>
    <row r="61" spans="2:12" ht="15" customHeight="1" x14ac:dyDescent="0.3">
      <c r="B61" s="14" t="s">
        <v>22</v>
      </c>
      <c r="C61" s="13">
        <f>SUM(Máj[[#Totals],[Týždeň 1]],Máj[[#Totals],[Týždeň 2]],Máj[[#Totals],[Týždeň 3]],Máj[[#Totals],[Týždeň 4]],Máj[[#Totals],[Týždeň 5]])</f>
        <v>0</v>
      </c>
      <c r="D61" s="24" t="s">
        <v>47</v>
      </c>
      <c r="E61" s="24"/>
      <c r="F61" s="13">
        <f>SUM(Máj[[#Totals],[Nadčasy]],Máj[[#Totals],[Nadčasy ]],Máj[[#Totals],[Nadčasy  ]],Máj[[#Totals],[Nadčasy   ]],Máj[[#Totals],[Nadčasy    ]])</f>
        <v>0</v>
      </c>
    </row>
    <row r="62" spans="2:12" ht="9" customHeight="1" x14ac:dyDescent="0.3"/>
    <row r="63" spans="2:12" ht="15" customHeight="1" x14ac:dyDescent="0.3">
      <c r="B63" s="17" t="s">
        <v>23</v>
      </c>
      <c r="C63" s="18" t="s">
        <v>39</v>
      </c>
      <c r="D63" s="18" t="s">
        <v>42</v>
      </c>
      <c r="E63" s="18" t="s">
        <v>55</v>
      </c>
      <c r="F63" s="18" t="s">
        <v>56</v>
      </c>
      <c r="G63" s="18" t="s">
        <v>59</v>
      </c>
      <c r="H63" s="18" t="s">
        <v>60</v>
      </c>
      <c r="I63" s="18" t="s">
        <v>62</v>
      </c>
      <c r="J63" s="18" t="s">
        <v>63</v>
      </c>
      <c r="K63" s="18" t="s">
        <v>65</v>
      </c>
      <c r="L63" s="19" t="s">
        <v>66</v>
      </c>
    </row>
    <row r="64" spans="2:12" ht="15" customHeight="1" x14ac:dyDescent="0.3">
      <c r="B64" s="15" t="s">
        <v>5</v>
      </c>
      <c r="C64" s="11"/>
      <c r="D64" s="12"/>
      <c r="E64" s="11"/>
      <c r="F64" s="12"/>
      <c r="G64" s="11"/>
      <c r="H64" s="12"/>
      <c r="I64" s="11"/>
      <c r="J64" s="12"/>
      <c r="K64" s="11"/>
      <c r="L64" s="16"/>
    </row>
    <row r="65" spans="2:12" ht="15" customHeight="1" x14ac:dyDescent="0.3">
      <c r="B65" s="15" t="s">
        <v>6</v>
      </c>
      <c r="C65" s="11"/>
      <c r="D65" s="12"/>
      <c r="E65" s="11"/>
      <c r="F65" s="12"/>
      <c r="G65" s="11"/>
      <c r="H65" s="12"/>
      <c r="I65" s="11"/>
      <c r="J65" s="12"/>
      <c r="K65" s="11"/>
      <c r="L65" s="16"/>
    </row>
    <row r="66" spans="2:12" ht="15" customHeight="1" x14ac:dyDescent="0.3">
      <c r="B66" s="15" t="s">
        <v>7</v>
      </c>
      <c r="C66" s="11"/>
      <c r="D66" s="12"/>
      <c r="E66" s="11"/>
      <c r="F66" s="12"/>
      <c r="G66" s="11"/>
      <c r="H66" s="12"/>
      <c r="I66" s="11"/>
      <c r="J66" s="12"/>
      <c r="K66" s="11"/>
      <c r="L66" s="16"/>
    </row>
    <row r="67" spans="2:12" ht="15" customHeight="1" x14ac:dyDescent="0.3">
      <c r="B67" s="15" t="s">
        <v>8</v>
      </c>
      <c r="C67" s="11"/>
      <c r="D67" s="12"/>
      <c r="E67" s="11"/>
      <c r="F67" s="12"/>
      <c r="G67" s="11"/>
      <c r="H67" s="12"/>
      <c r="I67" s="11"/>
      <c r="J67" s="12"/>
      <c r="K67" s="11"/>
      <c r="L67" s="16"/>
    </row>
    <row r="68" spans="2:12" ht="15" customHeight="1" x14ac:dyDescent="0.3">
      <c r="B68" s="15" t="s">
        <v>9</v>
      </c>
      <c r="C68" s="11"/>
      <c r="D68" s="12"/>
      <c r="E68" s="11"/>
      <c r="F68" s="12"/>
      <c r="G68" s="11"/>
      <c r="H68" s="12"/>
      <c r="I68" s="11"/>
      <c r="J68" s="12"/>
      <c r="K68" s="11"/>
      <c r="L68" s="16"/>
    </row>
    <row r="69" spans="2:12" ht="15" customHeight="1" x14ac:dyDescent="0.3">
      <c r="B69" s="15" t="s">
        <v>10</v>
      </c>
      <c r="C69" s="11"/>
      <c r="D69" s="12"/>
      <c r="E69" s="11"/>
      <c r="F69" s="12"/>
      <c r="G69" s="11"/>
      <c r="H69" s="12"/>
      <c r="I69" s="11"/>
      <c r="J69" s="12"/>
      <c r="K69" s="11"/>
      <c r="L69" s="16"/>
    </row>
    <row r="70" spans="2:12" ht="15" customHeight="1" x14ac:dyDescent="0.3">
      <c r="B70" s="15" t="s">
        <v>11</v>
      </c>
      <c r="C70" s="11"/>
      <c r="D70" s="12"/>
      <c r="E70" s="11"/>
      <c r="F70" s="12"/>
      <c r="G70" s="11"/>
      <c r="H70" s="12"/>
      <c r="I70" s="11"/>
      <c r="J70" s="12"/>
      <c r="K70" s="11"/>
      <c r="L70" s="16"/>
    </row>
    <row r="71" spans="2:12" ht="15" customHeight="1" x14ac:dyDescent="0.3">
      <c r="B71" s="20" t="s">
        <v>12</v>
      </c>
      <c r="C71" s="21">
        <f>SUBTOTAL(109,Jún[Týždeň 1])</f>
        <v>0</v>
      </c>
      <c r="D71" s="22">
        <f>SUBTOTAL(109,Jún[Nadčasy])</f>
        <v>0</v>
      </c>
      <c r="E71" s="21">
        <f>SUBTOTAL(109,Jún[Týždeň 2])</f>
        <v>0</v>
      </c>
      <c r="F71" s="22">
        <f>SUBTOTAL(109,Jún[[Nadčasy ]])</f>
        <v>0</v>
      </c>
      <c r="G71" s="21">
        <f>SUBTOTAL(109,Jún[Týždeň 3])</f>
        <v>0</v>
      </c>
      <c r="H71" s="22">
        <f>SUBTOTAL(109,Jún[[Nadčasy  ]])</f>
        <v>0</v>
      </c>
      <c r="I71" s="21">
        <f>SUBTOTAL(109,Jún[Týždeň 4])</f>
        <v>0</v>
      </c>
      <c r="J71" s="22">
        <f>SUBTOTAL(109,Jún[[Nadčasy   ]])</f>
        <v>0</v>
      </c>
      <c r="K71" s="21">
        <f>SUBTOTAL(109,Jún[Týždeň 5])</f>
        <v>0</v>
      </c>
      <c r="L71" s="23">
        <f>SUBTOTAL(109,Jún[[Nadčasy    ]])</f>
        <v>0</v>
      </c>
    </row>
    <row r="72" spans="2:12" ht="15" customHeight="1" x14ac:dyDescent="0.3">
      <c r="B72" s="14" t="s">
        <v>24</v>
      </c>
      <c r="C72" s="13">
        <f>SUM(Jún[[#Totals],[Týždeň 1]],Jún[[#Totals],[Týždeň 2]],Jún[[#Totals],[Týždeň 3]],Jún[[#Totals],[Týždeň 4]],Jún[[#Totals],[Týždeň 5]])</f>
        <v>0</v>
      </c>
      <c r="D72" s="24" t="s">
        <v>48</v>
      </c>
      <c r="E72" s="24"/>
      <c r="F72" s="13">
        <f>SUM(Jún[[#Totals],[Nadčasy]],Jún[[#Totals],[Nadčasy ]],Jún[[#Totals],[Nadčasy  ]],Jún[[#Totals],[Nadčasy   ]],Jún[[#Totals],[Nadčasy    ]])</f>
        <v>0</v>
      </c>
    </row>
    <row r="73" spans="2:12" ht="9" customHeight="1" x14ac:dyDescent="0.3">
      <c r="B73" s="5"/>
      <c r="C73" s="5"/>
    </row>
    <row r="74" spans="2:12" s="6" customFormat="1" ht="24.95" customHeight="1" x14ac:dyDescent="0.2">
      <c r="B74" s="28" t="s">
        <v>25</v>
      </c>
      <c r="C74" s="29"/>
      <c r="D74" s="29"/>
      <c r="E74" s="29"/>
      <c r="F74" s="29"/>
      <c r="G74" s="29"/>
      <c r="H74" s="29"/>
      <c r="I74" s="29"/>
      <c r="J74" s="29"/>
      <c r="K74" s="29"/>
      <c r="L74" s="29"/>
    </row>
    <row r="75" spans="2:12" ht="15" customHeight="1" x14ac:dyDescent="0.3">
      <c r="B75" s="17" t="s">
        <v>26</v>
      </c>
      <c r="C75" s="18" t="s">
        <v>39</v>
      </c>
      <c r="D75" s="18" t="s">
        <v>42</v>
      </c>
      <c r="E75" s="18" t="s">
        <v>55</v>
      </c>
      <c r="F75" s="18" t="s">
        <v>56</v>
      </c>
      <c r="G75" s="18" t="s">
        <v>59</v>
      </c>
      <c r="H75" s="18" t="s">
        <v>60</v>
      </c>
      <c r="I75" s="18" t="s">
        <v>62</v>
      </c>
      <c r="J75" s="18" t="s">
        <v>63</v>
      </c>
      <c r="K75" s="18" t="s">
        <v>65</v>
      </c>
      <c r="L75" s="19" t="s">
        <v>66</v>
      </c>
    </row>
    <row r="76" spans="2:12" ht="15" customHeight="1" x14ac:dyDescent="0.3">
      <c r="B76" s="15" t="s">
        <v>5</v>
      </c>
      <c r="C76" s="11"/>
      <c r="D76" s="12"/>
      <c r="E76" s="11"/>
      <c r="F76" s="12"/>
      <c r="G76" s="11"/>
      <c r="H76" s="12"/>
      <c r="I76" s="11"/>
      <c r="J76" s="12"/>
      <c r="K76" s="11"/>
      <c r="L76" s="16"/>
    </row>
    <row r="77" spans="2:12" ht="15" customHeight="1" x14ac:dyDescent="0.3">
      <c r="B77" s="15" t="s">
        <v>6</v>
      </c>
      <c r="C77" s="11"/>
      <c r="D77" s="12"/>
      <c r="E77" s="11"/>
      <c r="F77" s="12"/>
      <c r="G77" s="11"/>
      <c r="H77" s="12"/>
      <c r="I77" s="11"/>
      <c r="J77" s="12"/>
      <c r="K77" s="11"/>
      <c r="L77" s="16"/>
    </row>
    <row r="78" spans="2:12" ht="15" customHeight="1" x14ac:dyDescent="0.3">
      <c r="B78" s="15" t="s">
        <v>7</v>
      </c>
      <c r="C78" s="11"/>
      <c r="D78" s="12"/>
      <c r="E78" s="11"/>
      <c r="F78" s="12"/>
      <c r="G78" s="11"/>
      <c r="H78" s="12"/>
      <c r="I78" s="11"/>
      <c r="J78" s="12"/>
      <c r="K78" s="11"/>
      <c r="L78" s="16"/>
    </row>
    <row r="79" spans="2:12" ht="15" customHeight="1" x14ac:dyDescent="0.3">
      <c r="B79" s="15" t="s">
        <v>8</v>
      </c>
      <c r="C79" s="11"/>
      <c r="D79" s="12"/>
      <c r="E79" s="11"/>
      <c r="F79" s="12"/>
      <c r="G79" s="11"/>
      <c r="H79" s="12"/>
      <c r="I79" s="11"/>
      <c r="J79" s="12"/>
      <c r="K79" s="11"/>
      <c r="L79" s="16"/>
    </row>
    <row r="80" spans="2:12" ht="15" customHeight="1" x14ac:dyDescent="0.3">
      <c r="B80" s="15" t="s">
        <v>9</v>
      </c>
      <c r="C80" s="11"/>
      <c r="D80" s="12"/>
      <c r="E80" s="11"/>
      <c r="F80" s="12"/>
      <c r="G80" s="11"/>
      <c r="H80" s="12"/>
      <c r="I80" s="11"/>
      <c r="J80" s="12"/>
      <c r="K80" s="11"/>
      <c r="L80" s="16"/>
    </row>
    <row r="81" spans="2:12" ht="15" customHeight="1" x14ac:dyDescent="0.3">
      <c r="B81" s="15" t="s">
        <v>10</v>
      </c>
      <c r="C81" s="11"/>
      <c r="D81" s="12"/>
      <c r="E81" s="11"/>
      <c r="F81" s="12"/>
      <c r="G81" s="11"/>
      <c r="H81" s="12"/>
      <c r="I81" s="11"/>
      <c r="J81" s="12"/>
      <c r="K81" s="11"/>
      <c r="L81" s="16"/>
    </row>
    <row r="82" spans="2:12" ht="15" customHeight="1" x14ac:dyDescent="0.3">
      <c r="B82" s="15" t="s">
        <v>11</v>
      </c>
      <c r="C82" s="11"/>
      <c r="D82" s="12"/>
      <c r="E82" s="11"/>
      <c r="F82" s="12"/>
      <c r="G82" s="11"/>
      <c r="H82" s="12"/>
      <c r="I82" s="11"/>
      <c r="J82" s="12"/>
      <c r="K82" s="11"/>
      <c r="L82" s="16"/>
    </row>
    <row r="83" spans="2:12" ht="15" customHeight="1" x14ac:dyDescent="0.3">
      <c r="B83" s="20" t="s">
        <v>12</v>
      </c>
      <c r="C83" s="21">
        <f>SUBTOTAL(109,Júl[Týždeň 1])</f>
        <v>0</v>
      </c>
      <c r="D83" s="22">
        <f>SUBTOTAL(109,Júl[Nadčasy])</f>
        <v>0</v>
      </c>
      <c r="E83" s="21">
        <f>SUBTOTAL(109,Júl[Týždeň 2])</f>
        <v>0</v>
      </c>
      <c r="F83" s="22">
        <f>SUBTOTAL(109,Júl[[Nadčasy ]])</f>
        <v>0</v>
      </c>
      <c r="G83" s="21">
        <f>SUBTOTAL(109,Júl[Týždeň 3])</f>
        <v>0</v>
      </c>
      <c r="H83" s="22">
        <f>SUBTOTAL(109,Júl[[Nadčasy  ]])</f>
        <v>0</v>
      </c>
      <c r="I83" s="21">
        <f>SUBTOTAL(109,Júl[Týždeň 4])</f>
        <v>0</v>
      </c>
      <c r="J83" s="22">
        <f>SUBTOTAL(109,Júl[[Nadčasy   ]])</f>
        <v>0</v>
      </c>
      <c r="K83" s="21">
        <f>SUBTOTAL(109,Júl[Týždeň 5])</f>
        <v>0</v>
      </c>
      <c r="L83" s="23">
        <f>SUBTOTAL(109,Júl[[Nadčasy    ]])</f>
        <v>0</v>
      </c>
    </row>
    <row r="84" spans="2:12" ht="15" customHeight="1" x14ac:dyDescent="0.3">
      <c r="B84" s="14" t="s">
        <v>27</v>
      </c>
      <c r="C84" s="13">
        <f>SUM(Júl[[#Totals],[Týždeň 1]],Júl[[#Totals],[Týždeň 2]],Júl[[#Totals],[Týždeň 3]],Júl[[#Totals],[Týždeň 4]],Júl[[#Totals],[Týždeň 5]])</f>
        <v>0</v>
      </c>
      <c r="D84" s="24" t="s">
        <v>49</v>
      </c>
      <c r="E84" s="24"/>
      <c r="F84" s="13">
        <f>SUM(Júl[[#Totals],[Nadčasy]],Júl[[#Totals],[Nadčasy ]],Júl[[#Totals],[Nadčasy  ]],Júl[[#Totals],[Nadčasy   ]],Júl[[#Totals],[Nadčasy    ]])</f>
        <v>0</v>
      </c>
    </row>
    <row r="85" spans="2:12" ht="9" customHeight="1" x14ac:dyDescent="0.3"/>
    <row r="86" spans="2:12" ht="15" customHeight="1" x14ac:dyDescent="0.3">
      <c r="B86" s="17" t="s">
        <v>28</v>
      </c>
      <c r="C86" s="18" t="s">
        <v>39</v>
      </c>
      <c r="D86" s="18" t="s">
        <v>42</v>
      </c>
      <c r="E86" s="18" t="s">
        <v>55</v>
      </c>
      <c r="F86" s="18" t="s">
        <v>56</v>
      </c>
      <c r="G86" s="18" t="s">
        <v>59</v>
      </c>
      <c r="H86" s="18" t="s">
        <v>60</v>
      </c>
      <c r="I86" s="18" t="s">
        <v>62</v>
      </c>
      <c r="J86" s="18" t="s">
        <v>63</v>
      </c>
      <c r="K86" s="18" t="s">
        <v>65</v>
      </c>
      <c r="L86" s="19" t="s">
        <v>66</v>
      </c>
    </row>
    <row r="87" spans="2:12" ht="15" customHeight="1" x14ac:dyDescent="0.3">
      <c r="B87" s="15" t="s">
        <v>5</v>
      </c>
      <c r="C87" s="11"/>
      <c r="D87" s="12"/>
      <c r="E87" s="11"/>
      <c r="F87" s="12"/>
      <c r="G87" s="11"/>
      <c r="H87" s="12"/>
      <c r="I87" s="11"/>
      <c r="J87" s="12"/>
      <c r="K87" s="11"/>
      <c r="L87" s="16"/>
    </row>
    <row r="88" spans="2:12" ht="15" customHeight="1" x14ac:dyDescent="0.3">
      <c r="B88" s="15" t="s">
        <v>6</v>
      </c>
      <c r="C88" s="11"/>
      <c r="D88" s="12"/>
      <c r="E88" s="11"/>
      <c r="F88" s="12"/>
      <c r="G88" s="11"/>
      <c r="H88" s="12"/>
      <c r="I88" s="11"/>
      <c r="J88" s="12"/>
      <c r="K88" s="11"/>
      <c r="L88" s="16"/>
    </row>
    <row r="89" spans="2:12" ht="15" customHeight="1" x14ac:dyDescent="0.3">
      <c r="B89" s="15" t="s">
        <v>7</v>
      </c>
      <c r="C89" s="11"/>
      <c r="D89" s="12"/>
      <c r="E89" s="11"/>
      <c r="F89" s="12"/>
      <c r="G89" s="11"/>
      <c r="H89" s="12"/>
      <c r="I89" s="11"/>
      <c r="J89" s="12"/>
      <c r="K89" s="11"/>
      <c r="L89" s="16"/>
    </row>
    <row r="90" spans="2:12" ht="15" customHeight="1" x14ac:dyDescent="0.3">
      <c r="B90" s="15" t="s">
        <v>8</v>
      </c>
      <c r="C90" s="11"/>
      <c r="D90" s="12"/>
      <c r="E90" s="11"/>
      <c r="F90" s="12"/>
      <c r="G90" s="11"/>
      <c r="H90" s="12"/>
      <c r="I90" s="11"/>
      <c r="J90" s="12"/>
      <c r="K90" s="11"/>
      <c r="L90" s="16"/>
    </row>
    <row r="91" spans="2:12" ht="15" customHeight="1" x14ac:dyDescent="0.3">
      <c r="B91" s="15" t="s">
        <v>9</v>
      </c>
      <c r="C91" s="11"/>
      <c r="D91" s="12"/>
      <c r="E91" s="11"/>
      <c r="F91" s="12"/>
      <c r="G91" s="11"/>
      <c r="H91" s="12"/>
      <c r="I91" s="11"/>
      <c r="J91" s="12"/>
      <c r="K91" s="11"/>
      <c r="L91" s="16"/>
    </row>
    <row r="92" spans="2:12" ht="15" customHeight="1" x14ac:dyDescent="0.3">
      <c r="B92" s="15" t="s">
        <v>10</v>
      </c>
      <c r="C92" s="11"/>
      <c r="D92" s="12"/>
      <c r="E92" s="11"/>
      <c r="F92" s="12"/>
      <c r="G92" s="11"/>
      <c r="H92" s="12"/>
      <c r="I92" s="11"/>
      <c r="J92" s="12"/>
      <c r="K92" s="11"/>
      <c r="L92" s="16"/>
    </row>
    <row r="93" spans="2:12" ht="15" customHeight="1" x14ac:dyDescent="0.3">
      <c r="B93" s="15" t="s">
        <v>11</v>
      </c>
      <c r="C93" s="11"/>
      <c r="D93" s="12"/>
      <c r="E93" s="11"/>
      <c r="F93" s="12"/>
      <c r="G93" s="11"/>
      <c r="H93" s="12"/>
      <c r="I93" s="11"/>
      <c r="J93" s="12"/>
      <c r="K93" s="11"/>
      <c r="L93" s="16"/>
    </row>
    <row r="94" spans="2:12" ht="15" customHeight="1" x14ac:dyDescent="0.3">
      <c r="B94" s="20" t="s">
        <v>12</v>
      </c>
      <c r="C94" s="21">
        <f>SUBTOTAL(109,August[Týždeň 1])</f>
        <v>0</v>
      </c>
      <c r="D94" s="22">
        <f>SUBTOTAL(109,August[Nadčasy])</f>
        <v>0</v>
      </c>
      <c r="E94" s="21">
        <f>SUBTOTAL(109,August[Týždeň 2])</f>
        <v>0</v>
      </c>
      <c r="F94" s="22">
        <f>SUBTOTAL(109,August[[Nadčasy ]])</f>
        <v>0</v>
      </c>
      <c r="G94" s="21">
        <f>SUBTOTAL(109,August[Týždeň 3])</f>
        <v>0</v>
      </c>
      <c r="H94" s="22">
        <f>SUBTOTAL(109,August[[Nadčasy  ]])</f>
        <v>0</v>
      </c>
      <c r="I94" s="21">
        <f>SUBTOTAL(109,August[Týždeň 4])</f>
        <v>0</v>
      </c>
      <c r="J94" s="22">
        <f>SUBTOTAL(109,August[[Nadčasy   ]])</f>
        <v>0</v>
      </c>
      <c r="K94" s="21">
        <f>SUBTOTAL(109,August[Týždeň 5])</f>
        <v>0</v>
      </c>
      <c r="L94" s="23">
        <f>SUBTOTAL(109,August[[Nadčasy    ]])</f>
        <v>0</v>
      </c>
    </row>
    <row r="95" spans="2:12" ht="15" customHeight="1" x14ac:dyDescent="0.3">
      <c r="B95" s="14" t="s">
        <v>29</v>
      </c>
      <c r="C95" s="13">
        <f>SUM(August[[#Totals],[Týždeň 1]],August[[#Totals],[Týždeň 2]],August[[#Totals],[Týždeň 3]],August[[#Totals],[Týždeň 4]],August[[#Totals],[Týždeň 5]])</f>
        <v>0</v>
      </c>
      <c r="D95" s="24" t="s">
        <v>50</v>
      </c>
      <c r="E95" s="24"/>
      <c r="F95" s="13">
        <f>SUM(August[[#Totals],[Nadčasy]],August[[#Totals],[Nadčasy ]],August[[#Totals],[Nadčasy  ]],August[[#Totals],[Nadčasy   ]],August[[#Totals],[Nadčasy    ]])</f>
        <v>0</v>
      </c>
    </row>
    <row r="96" spans="2:12" ht="9" customHeight="1" x14ac:dyDescent="0.3"/>
    <row r="97" spans="2:12" ht="15" customHeight="1" x14ac:dyDescent="0.3">
      <c r="B97" s="17" t="s">
        <v>30</v>
      </c>
      <c r="C97" s="18" t="s">
        <v>39</v>
      </c>
      <c r="D97" s="18" t="s">
        <v>42</v>
      </c>
      <c r="E97" s="18" t="s">
        <v>55</v>
      </c>
      <c r="F97" s="18" t="s">
        <v>56</v>
      </c>
      <c r="G97" s="18" t="s">
        <v>59</v>
      </c>
      <c r="H97" s="18" t="s">
        <v>60</v>
      </c>
      <c r="I97" s="18" t="s">
        <v>62</v>
      </c>
      <c r="J97" s="18" t="s">
        <v>63</v>
      </c>
      <c r="K97" s="18" t="s">
        <v>65</v>
      </c>
      <c r="L97" s="19" t="s">
        <v>66</v>
      </c>
    </row>
    <row r="98" spans="2:12" ht="15" customHeight="1" x14ac:dyDescent="0.3">
      <c r="B98" s="15" t="s">
        <v>5</v>
      </c>
      <c r="C98" s="11"/>
      <c r="D98" s="12"/>
      <c r="E98" s="11"/>
      <c r="F98" s="12"/>
      <c r="G98" s="11"/>
      <c r="H98" s="12"/>
      <c r="I98" s="11"/>
      <c r="J98" s="12"/>
      <c r="K98" s="11"/>
      <c r="L98" s="16"/>
    </row>
    <row r="99" spans="2:12" ht="15" customHeight="1" x14ac:dyDescent="0.3">
      <c r="B99" s="15" t="s">
        <v>6</v>
      </c>
      <c r="C99" s="11"/>
      <c r="D99" s="12"/>
      <c r="E99" s="11"/>
      <c r="F99" s="12"/>
      <c r="G99" s="11"/>
      <c r="H99" s="12"/>
      <c r="I99" s="11"/>
      <c r="J99" s="12"/>
      <c r="K99" s="11"/>
      <c r="L99" s="16"/>
    </row>
    <row r="100" spans="2:12" ht="15" customHeight="1" x14ac:dyDescent="0.3">
      <c r="B100" s="15" t="s">
        <v>7</v>
      </c>
      <c r="C100" s="11"/>
      <c r="D100" s="12"/>
      <c r="E100" s="11"/>
      <c r="F100" s="12"/>
      <c r="G100" s="11"/>
      <c r="H100" s="12"/>
      <c r="I100" s="11"/>
      <c r="J100" s="12"/>
      <c r="K100" s="11"/>
      <c r="L100" s="16"/>
    </row>
    <row r="101" spans="2:12" ht="15" customHeight="1" x14ac:dyDescent="0.3">
      <c r="B101" s="15" t="s">
        <v>8</v>
      </c>
      <c r="C101" s="11"/>
      <c r="D101" s="12"/>
      <c r="E101" s="11"/>
      <c r="F101" s="12"/>
      <c r="G101" s="11"/>
      <c r="H101" s="12"/>
      <c r="I101" s="11"/>
      <c r="J101" s="12"/>
      <c r="K101" s="11"/>
      <c r="L101" s="16"/>
    </row>
    <row r="102" spans="2:12" ht="15" customHeight="1" x14ac:dyDescent="0.3">
      <c r="B102" s="15" t="s">
        <v>9</v>
      </c>
      <c r="C102" s="11"/>
      <c r="D102" s="12"/>
      <c r="E102" s="11"/>
      <c r="F102" s="12"/>
      <c r="G102" s="11"/>
      <c r="H102" s="12"/>
      <c r="I102" s="11"/>
      <c r="J102" s="12"/>
      <c r="K102" s="11"/>
      <c r="L102" s="16"/>
    </row>
    <row r="103" spans="2:12" ht="15" customHeight="1" x14ac:dyDescent="0.3">
      <c r="B103" s="15" t="s">
        <v>10</v>
      </c>
      <c r="C103" s="11"/>
      <c r="D103" s="12"/>
      <c r="E103" s="11"/>
      <c r="F103" s="12"/>
      <c r="G103" s="11"/>
      <c r="H103" s="12"/>
      <c r="I103" s="11"/>
      <c r="J103" s="12"/>
      <c r="K103" s="11"/>
      <c r="L103" s="16"/>
    </row>
    <row r="104" spans="2:12" ht="15" customHeight="1" x14ac:dyDescent="0.3">
      <c r="B104" s="15" t="s">
        <v>11</v>
      </c>
      <c r="C104" s="11"/>
      <c r="D104" s="12"/>
      <c r="E104" s="11"/>
      <c r="F104" s="12"/>
      <c r="G104" s="11"/>
      <c r="H104" s="12"/>
      <c r="I104" s="11"/>
      <c r="J104" s="12"/>
      <c r="K104" s="11"/>
      <c r="L104" s="16"/>
    </row>
    <row r="105" spans="2:12" ht="15" customHeight="1" x14ac:dyDescent="0.3">
      <c r="B105" s="20" t="s">
        <v>12</v>
      </c>
      <c r="C105" s="21">
        <f>SUBTOTAL(109,September[Týždeň 1])</f>
        <v>0</v>
      </c>
      <c r="D105" s="22">
        <f>SUBTOTAL(109,September[Nadčasy])</f>
        <v>0</v>
      </c>
      <c r="E105" s="21">
        <f>SUBTOTAL(109,September[Týždeň 2])</f>
        <v>0</v>
      </c>
      <c r="F105" s="22">
        <f>SUBTOTAL(109,September[[Nadčasy ]])</f>
        <v>0</v>
      </c>
      <c r="G105" s="21">
        <f>SUBTOTAL(109,September[Týždeň 3])</f>
        <v>0</v>
      </c>
      <c r="H105" s="22">
        <f>SUBTOTAL(109,September[[Nadčasy  ]])</f>
        <v>0</v>
      </c>
      <c r="I105" s="21">
        <f>SUBTOTAL(109,September[Týždeň 4])</f>
        <v>0</v>
      </c>
      <c r="J105" s="22">
        <f>SUBTOTAL(109,September[[Nadčasy   ]])</f>
        <v>0</v>
      </c>
      <c r="K105" s="21">
        <f>SUBTOTAL(109,September[Týždeň 5])</f>
        <v>0</v>
      </c>
      <c r="L105" s="23">
        <f>SUBTOTAL(109,September[[Nadčasy    ]])</f>
        <v>0</v>
      </c>
    </row>
    <row r="106" spans="2:12" ht="15" customHeight="1" x14ac:dyDescent="0.3">
      <c r="B106" s="14" t="s">
        <v>31</v>
      </c>
      <c r="C106" s="13">
        <f>SUM(September[[#Totals],[Týždeň 1]],September[[#Totals],[Týždeň 2]],September[[#Totals],[Týždeň 3]],September[[#Totals],[Týždeň 4]],September[[#Totals],[Týždeň 5]])</f>
        <v>0</v>
      </c>
      <c r="D106" s="24" t="s">
        <v>51</v>
      </c>
      <c r="E106" s="24"/>
      <c r="F106" s="13">
        <f>SUM(September[[#Totals],[Nadčasy]],September[[#Totals],[Nadčasy ]],September[[#Totals],[Nadčasy  ]],September[[#Totals],[Nadčasy   ]],September[[#Totals],[Nadčasy    ]])</f>
        <v>0</v>
      </c>
    </row>
    <row r="107" spans="2:12" ht="9" customHeight="1" x14ac:dyDescent="0.3">
      <c r="B107" s="7"/>
    </row>
    <row r="108" spans="2:12" s="7" customFormat="1" ht="24.95" customHeight="1" x14ac:dyDescent="0.2">
      <c r="B108" s="28" t="s">
        <v>32</v>
      </c>
      <c r="C108" s="28"/>
      <c r="D108" s="28"/>
      <c r="E108" s="28"/>
      <c r="F108" s="28"/>
      <c r="G108" s="28"/>
      <c r="H108" s="28"/>
      <c r="I108" s="28"/>
      <c r="J108" s="28"/>
      <c r="K108" s="28"/>
      <c r="L108" s="28"/>
    </row>
    <row r="109" spans="2:12" ht="15" customHeight="1" x14ac:dyDescent="0.3">
      <c r="B109" s="17" t="s">
        <v>33</v>
      </c>
      <c r="C109" s="18" t="s">
        <v>39</v>
      </c>
      <c r="D109" s="18" t="s">
        <v>42</v>
      </c>
      <c r="E109" s="18" t="s">
        <v>55</v>
      </c>
      <c r="F109" s="18" t="s">
        <v>56</v>
      </c>
      <c r="G109" s="18" t="s">
        <v>59</v>
      </c>
      <c r="H109" s="18" t="s">
        <v>60</v>
      </c>
      <c r="I109" s="18" t="s">
        <v>62</v>
      </c>
      <c r="J109" s="18" t="s">
        <v>63</v>
      </c>
      <c r="K109" s="18" t="s">
        <v>65</v>
      </c>
      <c r="L109" s="19" t="s">
        <v>66</v>
      </c>
    </row>
    <row r="110" spans="2:12" ht="15" customHeight="1" x14ac:dyDescent="0.3">
      <c r="B110" s="15" t="s">
        <v>5</v>
      </c>
      <c r="C110" s="11"/>
      <c r="D110" s="12"/>
      <c r="E110" s="11"/>
      <c r="F110" s="12"/>
      <c r="G110" s="11"/>
      <c r="H110" s="12"/>
      <c r="I110" s="11"/>
      <c r="J110" s="12"/>
      <c r="K110" s="11"/>
      <c r="L110" s="16"/>
    </row>
    <row r="111" spans="2:12" ht="15" customHeight="1" x14ac:dyDescent="0.3">
      <c r="B111" s="15" t="s">
        <v>6</v>
      </c>
      <c r="C111" s="11"/>
      <c r="D111" s="12"/>
      <c r="E111" s="11"/>
      <c r="F111" s="12"/>
      <c r="G111" s="11"/>
      <c r="H111" s="12"/>
      <c r="I111" s="11"/>
      <c r="J111" s="12"/>
      <c r="K111" s="11"/>
      <c r="L111" s="16"/>
    </row>
    <row r="112" spans="2:12" ht="15" customHeight="1" x14ac:dyDescent="0.3">
      <c r="B112" s="15" t="s">
        <v>7</v>
      </c>
      <c r="C112" s="11"/>
      <c r="D112" s="12"/>
      <c r="E112" s="11"/>
      <c r="F112" s="12"/>
      <c r="G112" s="11"/>
      <c r="H112" s="12"/>
      <c r="I112" s="11"/>
      <c r="J112" s="12"/>
      <c r="K112" s="11"/>
      <c r="L112" s="16"/>
    </row>
    <row r="113" spans="2:12" ht="15" customHeight="1" x14ac:dyDescent="0.3">
      <c r="B113" s="15" t="s">
        <v>8</v>
      </c>
      <c r="C113" s="11"/>
      <c r="D113" s="12"/>
      <c r="E113" s="11"/>
      <c r="F113" s="12"/>
      <c r="G113" s="11"/>
      <c r="H113" s="12"/>
      <c r="I113" s="11"/>
      <c r="J113" s="12"/>
      <c r="K113" s="11"/>
      <c r="L113" s="16"/>
    </row>
    <row r="114" spans="2:12" ht="15" customHeight="1" x14ac:dyDescent="0.3">
      <c r="B114" s="15" t="s">
        <v>9</v>
      </c>
      <c r="C114" s="11"/>
      <c r="D114" s="12"/>
      <c r="E114" s="11"/>
      <c r="F114" s="12"/>
      <c r="G114" s="11"/>
      <c r="H114" s="12"/>
      <c r="I114" s="11"/>
      <c r="J114" s="12"/>
      <c r="K114" s="11"/>
      <c r="L114" s="16"/>
    </row>
    <row r="115" spans="2:12" ht="15" customHeight="1" x14ac:dyDescent="0.3">
      <c r="B115" s="15" t="s">
        <v>10</v>
      </c>
      <c r="C115" s="11"/>
      <c r="D115" s="12"/>
      <c r="E115" s="11"/>
      <c r="F115" s="12"/>
      <c r="G115" s="11"/>
      <c r="H115" s="12"/>
      <c r="I115" s="11"/>
      <c r="J115" s="12"/>
      <c r="K115" s="11"/>
      <c r="L115" s="16"/>
    </row>
    <row r="116" spans="2:12" ht="15" customHeight="1" x14ac:dyDescent="0.3">
      <c r="B116" s="15" t="s">
        <v>11</v>
      </c>
      <c r="C116" s="11"/>
      <c r="D116" s="12"/>
      <c r="E116" s="11"/>
      <c r="F116" s="12"/>
      <c r="G116" s="11"/>
      <c r="H116" s="12"/>
      <c r="I116" s="11"/>
      <c r="J116" s="12"/>
      <c r="K116" s="11"/>
      <c r="L116" s="16"/>
    </row>
    <row r="117" spans="2:12" ht="15" customHeight="1" x14ac:dyDescent="0.3">
      <c r="B117" s="20" t="s">
        <v>12</v>
      </c>
      <c r="C117" s="21">
        <f>SUBTOTAL(109,Október[Týždeň 1])</f>
        <v>0</v>
      </c>
      <c r="D117" s="22">
        <f>SUBTOTAL(109,Október[Nadčasy])</f>
        <v>0</v>
      </c>
      <c r="E117" s="21">
        <f>SUBTOTAL(109,Október[Týždeň 2])</f>
        <v>0</v>
      </c>
      <c r="F117" s="22">
        <f>SUBTOTAL(109,Október[[Nadčasy ]])</f>
        <v>0</v>
      </c>
      <c r="G117" s="21">
        <f>SUBTOTAL(109,Október[Týždeň 3])</f>
        <v>0</v>
      </c>
      <c r="H117" s="22">
        <f>SUBTOTAL(109,Október[[Nadčasy  ]])</f>
        <v>0</v>
      </c>
      <c r="I117" s="21">
        <f>SUBTOTAL(109,Október[Týždeň 4])</f>
        <v>0</v>
      </c>
      <c r="J117" s="22">
        <f>SUBTOTAL(109,Október[[Nadčasy   ]])</f>
        <v>0</v>
      </c>
      <c r="K117" s="21">
        <f>SUBTOTAL(109,Október[Týždeň 5])</f>
        <v>0</v>
      </c>
      <c r="L117" s="23">
        <f>SUBTOTAL(109,Október[[Nadčasy    ]])</f>
        <v>0</v>
      </c>
    </row>
    <row r="118" spans="2:12" ht="15" customHeight="1" x14ac:dyDescent="0.3">
      <c r="B118" s="14" t="s">
        <v>34</v>
      </c>
      <c r="C118" s="13">
        <f>SUM(Október[[#Totals],[Týždeň 1]],Október[[#Totals],[Týždeň 2]],Október[[#Totals],[Týždeň 3]],Október[[#Totals],[Týždeň 4]],Október[[#Totals],[Týždeň 5]])</f>
        <v>0</v>
      </c>
      <c r="D118" s="24" t="s">
        <v>52</v>
      </c>
      <c r="E118" s="24"/>
      <c r="F118" s="13">
        <f>SUM(Október[[#Totals],[Nadčasy]],Október[[#Totals],[Nadčasy ]],Október[[#Totals],[Nadčasy  ]],Október[[#Totals],[Nadčasy   ]],Október[[#Totals],[Nadčasy    ]])</f>
        <v>0</v>
      </c>
    </row>
    <row r="119" spans="2:12" ht="9" customHeight="1" x14ac:dyDescent="0.3"/>
    <row r="120" spans="2:12" ht="15" customHeight="1" x14ac:dyDescent="0.3">
      <c r="B120" s="17" t="s">
        <v>35</v>
      </c>
      <c r="C120" s="18" t="s">
        <v>39</v>
      </c>
      <c r="D120" s="18" t="s">
        <v>42</v>
      </c>
      <c r="E120" s="18" t="s">
        <v>55</v>
      </c>
      <c r="F120" s="18" t="s">
        <v>56</v>
      </c>
      <c r="G120" s="18" t="s">
        <v>59</v>
      </c>
      <c r="H120" s="18" t="s">
        <v>60</v>
      </c>
      <c r="I120" s="18" t="s">
        <v>62</v>
      </c>
      <c r="J120" s="18" t="s">
        <v>63</v>
      </c>
      <c r="K120" s="18" t="s">
        <v>65</v>
      </c>
      <c r="L120" s="19" t="s">
        <v>66</v>
      </c>
    </row>
    <row r="121" spans="2:12" ht="15" customHeight="1" x14ac:dyDescent="0.3">
      <c r="B121" s="15" t="s">
        <v>5</v>
      </c>
      <c r="C121" s="11"/>
      <c r="D121" s="12"/>
      <c r="E121" s="11"/>
      <c r="F121" s="12"/>
      <c r="G121" s="11"/>
      <c r="H121" s="12"/>
      <c r="I121" s="11"/>
      <c r="J121" s="12"/>
      <c r="K121" s="11"/>
      <c r="L121" s="16"/>
    </row>
    <row r="122" spans="2:12" ht="15" customHeight="1" x14ac:dyDescent="0.3">
      <c r="B122" s="15" t="s">
        <v>6</v>
      </c>
      <c r="C122" s="11"/>
      <c r="D122" s="12"/>
      <c r="E122" s="11"/>
      <c r="F122" s="12"/>
      <c r="G122" s="11"/>
      <c r="H122" s="12"/>
      <c r="I122" s="11"/>
      <c r="J122" s="12"/>
      <c r="K122" s="11"/>
      <c r="L122" s="16"/>
    </row>
    <row r="123" spans="2:12" ht="15" customHeight="1" x14ac:dyDescent="0.3">
      <c r="B123" s="15" t="s">
        <v>7</v>
      </c>
      <c r="C123" s="11"/>
      <c r="D123" s="12"/>
      <c r="E123" s="11"/>
      <c r="F123" s="12"/>
      <c r="G123" s="11"/>
      <c r="H123" s="12"/>
      <c r="I123" s="11"/>
      <c r="J123" s="12"/>
      <c r="K123" s="11"/>
      <c r="L123" s="16"/>
    </row>
    <row r="124" spans="2:12" ht="15" customHeight="1" x14ac:dyDescent="0.3">
      <c r="B124" s="15" t="s">
        <v>8</v>
      </c>
      <c r="C124" s="11"/>
      <c r="D124" s="12"/>
      <c r="E124" s="11"/>
      <c r="F124" s="12"/>
      <c r="G124" s="11"/>
      <c r="H124" s="12"/>
      <c r="I124" s="11"/>
      <c r="J124" s="12"/>
      <c r="K124" s="11"/>
      <c r="L124" s="16"/>
    </row>
    <row r="125" spans="2:12" ht="15" customHeight="1" x14ac:dyDescent="0.3">
      <c r="B125" s="15" t="s">
        <v>9</v>
      </c>
      <c r="C125" s="11"/>
      <c r="D125" s="12"/>
      <c r="E125" s="11"/>
      <c r="F125" s="12"/>
      <c r="G125" s="11"/>
      <c r="H125" s="12"/>
      <c r="I125" s="11"/>
      <c r="J125" s="12"/>
      <c r="K125" s="11"/>
      <c r="L125" s="16"/>
    </row>
    <row r="126" spans="2:12" ht="15" customHeight="1" x14ac:dyDescent="0.3">
      <c r="B126" s="15" t="s">
        <v>10</v>
      </c>
      <c r="C126" s="11"/>
      <c r="D126" s="12"/>
      <c r="E126" s="11"/>
      <c r="F126" s="12"/>
      <c r="G126" s="11"/>
      <c r="H126" s="12"/>
      <c r="I126" s="11"/>
      <c r="J126" s="12"/>
      <c r="K126" s="11"/>
      <c r="L126" s="16"/>
    </row>
    <row r="127" spans="2:12" ht="15" customHeight="1" x14ac:dyDescent="0.3">
      <c r="B127" s="15" t="s">
        <v>11</v>
      </c>
      <c r="C127" s="11"/>
      <c r="D127" s="12"/>
      <c r="E127" s="11"/>
      <c r="F127" s="12"/>
      <c r="G127" s="11"/>
      <c r="H127" s="12"/>
      <c r="I127" s="11"/>
      <c r="J127" s="12"/>
      <c r="K127" s="11"/>
      <c r="L127" s="16"/>
    </row>
    <row r="128" spans="2:12" ht="15" customHeight="1" x14ac:dyDescent="0.3">
      <c r="B128" s="20" t="s">
        <v>12</v>
      </c>
      <c r="C128" s="21">
        <f>SUBTOTAL(109,November[Týždeň 1])</f>
        <v>0</v>
      </c>
      <c r="D128" s="22">
        <f>SUBTOTAL(109,November[Nadčasy])</f>
        <v>0</v>
      </c>
      <c r="E128" s="21">
        <f>SUBTOTAL(109,November[Týždeň 2])</f>
        <v>0</v>
      </c>
      <c r="F128" s="22">
        <f>SUBTOTAL(109,November[[Nadčasy ]])</f>
        <v>0</v>
      </c>
      <c r="G128" s="21">
        <f>SUBTOTAL(109,November[Týždeň 3])</f>
        <v>0</v>
      </c>
      <c r="H128" s="22">
        <f>SUBTOTAL(109,November[[Nadčasy  ]])</f>
        <v>0</v>
      </c>
      <c r="I128" s="21">
        <f>SUBTOTAL(109,November[Týždeň 4])</f>
        <v>0</v>
      </c>
      <c r="J128" s="22">
        <f>SUBTOTAL(109,November[[Nadčasy   ]])</f>
        <v>0</v>
      </c>
      <c r="K128" s="21">
        <f>SUBTOTAL(109,November[Týždeň 5])</f>
        <v>0</v>
      </c>
      <c r="L128" s="23">
        <f>SUBTOTAL(109,November[[Nadčasy    ]])</f>
        <v>0</v>
      </c>
    </row>
    <row r="129" spans="2:12" ht="15" customHeight="1" x14ac:dyDescent="0.3">
      <c r="B129" s="14" t="s">
        <v>36</v>
      </c>
      <c r="C129" s="13">
        <f>SUM(November[[#Totals],[Týždeň 1]],November[[#Totals],[Týždeň 2]],November[[#Totals],[Týždeň 3]],November[[#Totals],[Týždeň 4]],November[[#Totals],[Týždeň 5]])</f>
        <v>0</v>
      </c>
      <c r="D129" s="24" t="s">
        <v>53</v>
      </c>
      <c r="E129" s="24"/>
      <c r="F129" s="13">
        <f>SUM(November[[#Totals],[Nadčasy]],November[[#Totals],[Nadčasy ]],November[[#Totals],[Nadčasy  ]],November[[#Totals],[Nadčasy   ]],November[[#Totals],[Nadčasy    ]])</f>
        <v>0</v>
      </c>
    </row>
    <row r="130" spans="2:12" ht="9" customHeight="1" x14ac:dyDescent="0.3"/>
    <row r="131" spans="2:12" ht="15" customHeight="1" x14ac:dyDescent="0.3">
      <c r="B131" s="17" t="s">
        <v>37</v>
      </c>
      <c r="C131" s="18" t="s">
        <v>39</v>
      </c>
      <c r="D131" s="18" t="s">
        <v>42</v>
      </c>
      <c r="E131" s="18" t="s">
        <v>55</v>
      </c>
      <c r="F131" s="18" t="s">
        <v>56</v>
      </c>
      <c r="G131" s="18" t="s">
        <v>59</v>
      </c>
      <c r="H131" s="18" t="s">
        <v>60</v>
      </c>
      <c r="I131" s="18" t="s">
        <v>62</v>
      </c>
      <c r="J131" s="18" t="s">
        <v>63</v>
      </c>
      <c r="K131" s="18" t="s">
        <v>65</v>
      </c>
      <c r="L131" s="19" t="s">
        <v>66</v>
      </c>
    </row>
    <row r="132" spans="2:12" ht="15" customHeight="1" x14ac:dyDescent="0.3">
      <c r="B132" s="15" t="s">
        <v>5</v>
      </c>
      <c r="C132" s="11"/>
      <c r="D132" s="12"/>
      <c r="E132" s="11"/>
      <c r="F132" s="12"/>
      <c r="G132" s="11"/>
      <c r="H132" s="12"/>
      <c r="I132" s="11"/>
      <c r="J132" s="12"/>
      <c r="K132" s="11"/>
      <c r="L132" s="16"/>
    </row>
    <row r="133" spans="2:12" ht="15" customHeight="1" x14ac:dyDescent="0.3">
      <c r="B133" s="15" t="s">
        <v>6</v>
      </c>
      <c r="C133" s="11"/>
      <c r="D133" s="12"/>
      <c r="E133" s="11"/>
      <c r="F133" s="12"/>
      <c r="G133" s="11"/>
      <c r="H133" s="12"/>
      <c r="I133" s="11"/>
      <c r="J133" s="12"/>
      <c r="K133" s="11"/>
      <c r="L133" s="16"/>
    </row>
    <row r="134" spans="2:12" ht="15" customHeight="1" x14ac:dyDescent="0.3">
      <c r="B134" s="15" t="s">
        <v>7</v>
      </c>
      <c r="C134" s="11"/>
      <c r="D134" s="12"/>
      <c r="E134" s="11"/>
      <c r="F134" s="12"/>
      <c r="G134" s="11"/>
      <c r="H134" s="12"/>
      <c r="I134" s="11"/>
      <c r="J134" s="12"/>
      <c r="K134" s="11"/>
      <c r="L134" s="16"/>
    </row>
    <row r="135" spans="2:12" ht="15" customHeight="1" x14ac:dyDescent="0.3">
      <c r="B135" s="15" t="s">
        <v>8</v>
      </c>
      <c r="C135" s="11"/>
      <c r="D135" s="12"/>
      <c r="E135" s="11"/>
      <c r="F135" s="12"/>
      <c r="G135" s="11"/>
      <c r="H135" s="12"/>
      <c r="I135" s="11"/>
      <c r="J135" s="12"/>
      <c r="K135" s="11"/>
      <c r="L135" s="16"/>
    </row>
    <row r="136" spans="2:12" ht="15" customHeight="1" x14ac:dyDescent="0.3">
      <c r="B136" s="15" t="s">
        <v>9</v>
      </c>
      <c r="C136" s="11"/>
      <c r="D136" s="12"/>
      <c r="E136" s="11"/>
      <c r="F136" s="12"/>
      <c r="G136" s="11"/>
      <c r="H136" s="12"/>
      <c r="I136" s="11"/>
      <c r="J136" s="12"/>
      <c r="K136" s="11"/>
      <c r="L136" s="16"/>
    </row>
    <row r="137" spans="2:12" ht="15" customHeight="1" x14ac:dyDescent="0.3">
      <c r="B137" s="15" t="s">
        <v>10</v>
      </c>
      <c r="C137" s="11"/>
      <c r="D137" s="12"/>
      <c r="E137" s="11"/>
      <c r="F137" s="12"/>
      <c r="G137" s="11"/>
      <c r="H137" s="12"/>
      <c r="I137" s="11"/>
      <c r="J137" s="12"/>
      <c r="K137" s="11"/>
      <c r="L137" s="16"/>
    </row>
    <row r="138" spans="2:12" ht="15" customHeight="1" x14ac:dyDescent="0.3">
      <c r="B138" s="15" t="s">
        <v>11</v>
      </c>
      <c r="C138" s="11"/>
      <c r="D138" s="12"/>
      <c r="E138" s="11"/>
      <c r="F138" s="12"/>
      <c r="G138" s="11"/>
      <c r="H138" s="12"/>
      <c r="I138" s="11"/>
      <c r="J138" s="12"/>
      <c r="K138" s="11"/>
      <c r="L138" s="16"/>
    </row>
    <row r="139" spans="2:12" ht="15" customHeight="1" x14ac:dyDescent="0.3">
      <c r="B139" s="20" t="s">
        <v>12</v>
      </c>
      <c r="C139" s="21">
        <f>SUBTOTAL(109,December[Týždeň 1])</f>
        <v>0</v>
      </c>
      <c r="D139" s="22">
        <f>SUBTOTAL(109,December[Nadčasy])</f>
        <v>0</v>
      </c>
      <c r="E139" s="21">
        <f>SUBTOTAL(109,December[Týždeň 2])</f>
        <v>0</v>
      </c>
      <c r="F139" s="22">
        <f>SUBTOTAL(109,December[[Nadčasy ]])</f>
        <v>0</v>
      </c>
      <c r="G139" s="21">
        <f>SUBTOTAL(109,December[Týždeň 3])</f>
        <v>0</v>
      </c>
      <c r="H139" s="22">
        <f>SUBTOTAL(109,December[[Nadčasy  ]])</f>
        <v>0</v>
      </c>
      <c r="I139" s="21">
        <f>SUBTOTAL(109,December[Týždeň 4])</f>
        <v>0</v>
      </c>
      <c r="J139" s="22">
        <f>SUBTOTAL(109,December[[Nadčasy   ]])</f>
        <v>0</v>
      </c>
      <c r="K139" s="21">
        <f>SUBTOTAL(109,December[Týždeň 5])</f>
        <v>0</v>
      </c>
      <c r="L139" s="23">
        <f>SUBTOTAL(109,December[[Nadčasy    ]])</f>
        <v>0</v>
      </c>
    </row>
    <row r="140" spans="2:12" ht="15" customHeight="1" x14ac:dyDescent="0.3">
      <c r="B140" s="14" t="s">
        <v>38</v>
      </c>
      <c r="C140" s="13">
        <f>SUM(December[[#Totals],[Týždeň 1]],December[[#Totals],[Týždeň 2]],December[[#Totals],[Týždeň 3]],December[[#Totals],[Týždeň 4]],December[[#Totals],[Týždeň 5]])</f>
        <v>0</v>
      </c>
      <c r="D140" s="24" t="s">
        <v>54</v>
      </c>
      <c r="E140" s="24"/>
      <c r="F140" s="13">
        <f>SUM(December[[#Totals],[Nadčasy]],December[[#Totals],[Nadčasy ]],December[[#Totals],[Nadčasy  ]],December[[#Totals],[Nadčasy   ]],December[[#Totals],[Nadčasy    ]])</f>
        <v>0</v>
      </c>
    </row>
  </sheetData>
  <mergeCells count="19">
    <mergeCell ref="D140:E140"/>
    <mergeCell ref="B1:L2"/>
    <mergeCell ref="D129:E129"/>
    <mergeCell ref="B6:L6"/>
    <mergeCell ref="D16:E16"/>
    <mergeCell ref="D27:E27"/>
    <mergeCell ref="B108:L108"/>
    <mergeCell ref="B74:L74"/>
    <mergeCell ref="D38:E38"/>
    <mergeCell ref="D61:E61"/>
    <mergeCell ref="B40:L40"/>
    <mergeCell ref="D50:E50"/>
    <mergeCell ref="D72:E72"/>
    <mergeCell ref="D95:E95"/>
    <mergeCell ref="D84:E84"/>
    <mergeCell ref="G3:H3"/>
    <mergeCell ref="I3:J3"/>
    <mergeCell ref="D118:E118"/>
    <mergeCell ref="D106:E106"/>
  </mergeCells>
  <phoneticPr fontId="2" type="noConversion"/>
  <dataValidations count="100">
    <dataValidation allowBlank="1" showInputMessage="1" showErrorMessage="1" prompt="V tomto hárku vytvorte denný, týždenný, mesačný a ročný časový výkaz zamestnanca. Normálny pracovný čas, nadčasy a celkový počet hodín sa vypočítajú automaticky." sqref="A1" xr:uid="{00000000-0002-0000-0000-000000000000}"/>
    <dataValidation allowBlank="1" showInputMessage="1" showErrorMessage="1" prompt="Do bunky napravo zadajte meno zamestnanca." sqref="B3" xr:uid="{00000000-0002-0000-0000-000001000000}"/>
    <dataValidation allowBlank="1" showInputMessage="1" showErrorMessage="1" prompt="Do bunky napravo zadajte meno nadriadeného." sqref="B4" xr:uid="{00000000-0002-0000-0000-000002000000}"/>
    <dataValidation allowBlank="1" showInputMessage="1" showErrorMessage="1" prompt="Do bunky napravo zadajte e-mailovú adresu." sqref="D3" xr:uid="{00000000-0002-0000-0000-000003000000}"/>
    <dataValidation allowBlank="1" showInputMessage="1" showErrorMessage="1" prompt="Do tejto bunky zadajte e-mailovú adresu." sqref="E3" xr:uid="{00000000-0002-0000-0000-000004000000}"/>
    <dataValidation allowBlank="1" showInputMessage="1" showErrorMessage="1" prompt="Do bunky napravo zadajte telefónne číslo." sqref="D4" xr:uid="{00000000-0002-0000-0000-000005000000}"/>
    <dataValidation allowBlank="1" showInputMessage="1" showErrorMessage="1" prompt="Do tejto bunky zadajte telefónne číslo." sqref="E4" xr:uid="{00000000-0002-0000-0000-000006000000}"/>
    <dataValidation allowBlank="1" showInputMessage="1" showErrorMessage="1" prompt="V bunke napravo sa automaticky vypočítajú hodiny normálneho pracovného času." sqref="G4" xr:uid="{00000000-0002-0000-0000-000007000000}"/>
    <dataValidation allowBlank="1" showInputMessage="1" showErrorMessage="1" prompt="V tejto bunke sa automaticky vypočítajú hodiny normálneho pracovného času." sqref="H4" xr:uid="{00000000-0002-0000-0000-000008000000}"/>
    <dataValidation allowBlank="1" showInputMessage="1" showErrorMessage="1" prompt="V bunke napravo sa automaticky vypočítajú hodiny nadčasov." sqref="I4" xr:uid="{00000000-0002-0000-0000-000009000000}"/>
    <dataValidation allowBlank="1" showInputMessage="1" showErrorMessage="1" prompt="V tejto bunke sa automaticky vypočítajú hodiny nadčasov." sqref="J4" xr:uid="{00000000-0002-0000-0000-00000A000000}"/>
    <dataValidation allowBlank="1" showInputMessage="1" showErrorMessage="1" prompt="V bunke napravo sa automaticky vypočíta celkový počet hodín." sqref="K4" xr:uid="{00000000-0002-0000-0000-00000B000000}"/>
    <dataValidation allowBlank="1" showInputMessage="1" showErrorMessage="1" prompt="V tejto bunke sa automaticky vypočíta celkový počet hodín. Do tabuľky začínajúcej v bunke B7 zadajte hodiny normálneho pracovného času a nadčasov pre jednotlivé dni v týždni počas januára." sqref="L4" xr:uid="{00000000-0002-0000-0000-00000C000000}"/>
    <dataValidation allowBlank="1" showInputMessage="1" showErrorMessage="1" prompt="V tomto stĺpci sa nachádzajú dni v týždni pre tento mesiac." sqref="B7 B18 B29 B52 B63 B75 B86 B97 B109 B120 B131 B41" xr:uid="{00000000-0002-0000-0000-00000D000000}"/>
    <dataValidation allowBlank="1" showInputMessage="1" showErrorMessage="1" prompt="Do stĺpca pod týmto záhlavím zadajte normálny pracovný čas v týždni 1." sqref="C7 C18 C29 C131 C120 C109 C97 C86 C75 C63 C52 C41" xr:uid="{00000000-0002-0000-0000-00000E000000}"/>
    <dataValidation allowBlank="1" showInputMessage="1" showErrorMessage="1" prompt="Do stĺpca pod týmto záhlavím zadajte nadčasy v hodinách." sqref="D7 D18 D29 F18 F29 F7 H7 H18 H29 J7 J18 J29 D41 F41 H41 J41 F120 D52 F52 H52 J52 J131 D63 F63 H63 J63 H131 D75 F75 H75 J75 F131 D86 F86 H86 J86 D131 D97 F97 H97 J97 H120 D109 F109 H109 J109 J120 D120" xr:uid="{00000000-0002-0000-0000-00000F000000}"/>
    <dataValidation allowBlank="1" showInputMessage="1" showErrorMessage="1" prompt="Do stĺpca pod týmto záhlavím zadajte normálny pracovný čas v týždni 2." sqref="E7 E18 E29 E131 E120 E109 E97 E86 E75 E63 E52 E41" xr:uid="{00000000-0002-0000-0000-000010000000}"/>
    <dataValidation allowBlank="1" showInputMessage="1" showErrorMessage="1" prompt="Do stĺpca pod týmto záhlavím zadajte normálny pracovný čas v týždni 3." sqref="G7 G18 G29 G41 G52 G63 G75 G86 G97 G109 G120 G131" xr:uid="{00000000-0002-0000-0000-000011000000}"/>
    <dataValidation allowBlank="1" showInputMessage="1" showErrorMessage="1" prompt="Do stĺpca pod týmto záhlavím zadajte normálny pracovný čas v týždni 4." sqref="I7 I18 I29 I131 I120 I109 I97 I86 I75 I63 I52 I41" xr:uid="{00000000-0002-0000-0000-000012000000}"/>
    <dataValidation allowBlank="1" showInputMessage="1" showErrorMessage="1" prompt="Do stĺpca pod týmto záhlavím zadajte normálny pracovný čas v týždni 5." sqref="K7 K18 K29 K41 K52 K63 K75 K86 K97 K109 K120 K131" xr:uid="{00000000-0002-0000-0000-000013000000}"/>
    <dataValidation allowBlank="1" showInputMessage="1" showErrorMessage="1" prompt="Do stĺpca pod týmto záhlavím zadajte nadčasy v hodinách. Na konci tabuľky sa automaticky vypočíta celkový týždenný počet hodín, v bunke C16 sa vypočíta celkový počet hodín normálneho pracovného času za január a v bunke F16 sa vypočítajú nadčasy." sqref="L7" xr:uid="{00000000-0002-0000-0000-000014000000}"/>
    <dataValidation allowBlank="1" showInputMessage="1" showErrorMessage="1" prompt="V tejto bunke sa nachádza nadpis tohto hárka. Do buniek C3, C4, E3, E4, H3 a I3 zadajte podrobnosti. V bunke H4 sa automaticky aktualizuje normálny pracovný čas, v bunke J4 nadčasy a v bunke L4 celkový počet hodín." sqref="B1:L2" xr:uid="{00000000-0002-0000-0000-000015000000}"/>
    <dataValidation allowBlank="1" showInputMessage="1" showErrorMessage="1" prompt="Do tejto bunky zadajte meno zamestnanca." sqref="C3" xr:uid="{00000000-0002-0000-0000-000016000000}"/>
    <dataValidation allowBlank="1" showInputMessage="1" showErrorMessage="1" prompt="Do tejto bunky zadajte meno nadriadeného." sqref="C4" xr:uid="{00000000-0002-0000-0000-000017000000}"/>
    <dataValidation allowBlank="1" showInputMessage="1" showErrorMessage="1" prompt="Do bunky nižšie zadajte počet hodín za január, do tabuľky začínajúcej v bunke B18 zadajte hodiny za február a do tabuľky začínajúcej v bunke B29 zadajte hodiny za marec. Súčty sa vypočítajú automaticky." sqref="B6:L6" xr:uid="{00000000-0002-0000-0000-000018000000}"/>
    <dataValidation allowBlank="1" showInputMessage="1" showErrorMessage="1" prompt="V bunke napravo sa automaticky vypočíta celkový počet hodín normálneho pracovného času za január." sqref="B16" xr:uid="{00000000-0002-0000-0000-000019000000}"/>
    <dataValidation allowBlank="1" showInputMessage="1" showErrorMessage="1" prompt="V tejto bunke sa automaticky vypočíta celkový počet hodín normálneho pracovného času za január." sqref="C16" xr:uid="{00000000-0002-0000-0000-00001A000000}"/>
    <dataValidation allowBlank="1" showInputMessage="1" showErrorMessage="1" prompt="V bunke napravo sa automaticky vypočíta celkový počet hodín nadčasov za január." sqref="D16:E16" xr:uid="{00000000-0002-0000-0000-00001B000000}"/>
    <dataValidation allowBlank="1" showInputMessage="1" showErrorMessage="1" prompt="V tejto bunke sa automaticky vypočíta celkový počet hodín nadčasov za január." sqref="F16" xr:uid="{00000000-0002-0000-0000-00001C000000}"/>
    <dataValidation allowBlank="1" showInputMessage="1" showErrorMessage="1" prompt="Do tabuľky nižšie zadajte hodiny za február." sqref="B17" xr:uid="{00000000-0002-0000-0000-00001D000000}"/>
    <dataValidation allowBlank="1" showInputMessage="1" showErrorMessage="1" prompt="Do stĺpca pod týmto záhlavím zadajte nadčasy v hodinách. Na konci tabuľky sa automaticky vypočíta celkový týždenný počet hodín, v bunke C27 sa vypočíta celkový počet hodín normálneho pracovného času za február a v bunke F27 sa vypočítajú nadčasy." sqref="L18" xr:uid="{00000000-0002-0000-0000-00001E000000}"/>
    <dataValidation allowBlank="1" showInputMessage="1" showErrorMessage="1" prompt="V bunke napravo sa automaticky vypočíta celkový počet hodín normálneho pracovného času za február." sqref="B27" xr:uid="{00000000-0002-0000-0000-00001F000000}"/>
    <dataValidation allowBlank="1" showInputMessage="1" showErrorMessage="1" prompt="V tejto bunke sa automaticky vypočíta celkový počet hodín normálneho pracovného času za február." sqref="C27" xr:uid="{00000000-0002-0000-0000-000020000000}"/>
    <dataValidation allowBlank="1" showInputMessage="1" showErrorMessage="1" prompt="V bunke napravo sa automaticky vypočíta celkový počet hodín nadčasov za február." sqref="D27:E27" xr:uid="{00000000-0002-0000-0000-000021000000}"/>
    <dataValidation allowBlank="1" showInputMessage="1" showErrorMessage="1" prompt="V tejto bunke sa automaticky vypočíta celkový počet hodín nadčasov za február." sqref="F27" xr:uid="{00000000-0002-0000-0000-000022000000}"/>
    <dataValidation allowBlank="1" showInputMessage="1" showErrorMessage="1" prompt="Do tabuľky nižšie zadajte hodiny za marec." sqref="B28" xr:uid="{00000000-0002-0000-0000-000023000000}"/>
    <dataValidation allowBlank="1" showInputMessage="1" showErrorMessage="1" prompt="V bunke napravo sa automaticky vypočíta celkový počet hodín normálneho pracovného času za marec." sqref="B38" xr:uid="{00000000-0002-0000-0000-000024000000}"/>
    <dataValidation allowBlank="1" showInputMessage="1" showErrorMessage="1" prompt="V tejto bunke sa automaticky vypočíta celkový počet hodín normálneho pracovného času za marec." sqref="C38" xr:uid="{00000000-0002-0000-0000-000025000000}"/>
    <dataValidation allowBlank="1" showInputMessage="1" showErrorMessage="1" prompt="V bunke napravo sa automaticky vypočíta celkový počet hodín nadčasov za marec." sqref="D38:E38" xr:uid="{00000000-0002-0000-0000-000026000000}"/>
    <dataValidation allowBlank="1" showInputMessage="1" showErrorMessage="1" prompt="V tejto bunke sa automaticky vypočíta celkový počet hodín nadčasov za marec." sqref="F38" xr:uid="{00000000-0002-0000-0000-000027000000}"/>
    <dataValidation allowBlank="1" showInputMessage="1" showErrorMessage="1" prompt="Do tabuliek Apríl, Máj a Jún zadajte hodiny normálneho pracovného času a nadčasov pre jednotlivé dni v týždni. V bunke nižšie sa nachádza označenie." sqref="B39" xr:uid="{00000000-0002-0000-0000-000028000000}"/>
    <dataValidation allowBlank="1" showInputMessage="1" showErrorMessage="1" prompt="Do tabuľky začínajúcej v bunke B41 zadajte počet hodín za apríl, do tabuľky začínajúcej v bunke B52 zadajte hodiny za máj a do tabuľky začínajúcej v bunke B63 zadajte hodiny za jún. Súčty sa vypočítajú automaticky." sqref="B40:L40" xr:uid="{00000000-0002-0000-0000-000029000000}"/>
    <dataValidation allowBlank="1" showInputMessage="1" showErrorMessage="1" prompt="Do stĺpca pod týmto záhlavím zadajte nadčasy v hodinách. Na konci tabuľky sa automaticky vypočíta celkový týždenný počet hodín, v bunke C50 sa vypočíta celkový počet hodín normálneho pracovného času za apríl a v bunke F50 sa vypočítajú nadčasy." sqref="L41" xr:uid="{00000000-0002-0000-0000-00002A000000}"/>
    <dataValidation allowBlank="1" showInputMessage="1" showErrorMessage="1" prompt="Do stĺpca pod týmto záhlavím zadajte nadčasy v hodinách. Na konci tabuľky sa automaticky vypočíta celkový týždenný počet hodín, v bunke C38 sa vypočíta celkový počet hodín normálneho pracovného času za marec a v bunke F38 sa vypočítajú nadčasy." sqref="L29" xr:uid="{00000000-0002-0000-0000-00002B000000}"/>
    <dataValidation allowBlank="1" showInputMessage="1" showErrorMessage="1" prompt="V bunke napravo sa automaticky vypočíta celkový počet hodín normálneho pracovného času za apríl." sqref="B50" xr:uid="{00000000-0002-0000-0000-00002C000000}"/>
    <dataValidation allowBlank="1" showInputMessage="1" showErrorMessage="1" prompt="V tejto bunke sa automaticky vypočíta celkový počet hodín normálneho pracovného času za apríl." sqref="C50" xr:uid="{00000000-0002-0000-0000-00002D000000}"/>
    <dataValidation allowBlank="1" showInputMessage="1" showErrorMessage="1" prompt="V bunke napravo sa automaticky vypočíta celkový počet hodín nadčasov za apríl." sqref="D50:E50" xr:uid="{00000000-0002-0000-0000-00002E000000}"/>
    <dataValidation allowBlank="1" showInputMessage="1" showErrorMessage="1" prompt="V tejto bunke sa automaticky vypočíta celkový počet hodín nadčasov za apríl." sqref="F50" xr:uid="{00000000-0002-0000-0000-00002F000000}"/>
    <dataValidation allowBlank="1" showInputMessage="1" showErrorMessage="1" prompt="Do tabuľky nižšie zadajte hodiny za máj." sqref="B51" xr:uid="{00000000-0002-0000-0000-000030000000}"/>
    <dataValidation allowBlank="1" showInputMessage="1" showErrorMessage="1" prompt="Do stĺpca pod týmto záhlavím zadajte nadčasy v hodinách. Na konci tabuľky sa automaticky vypočíta celkový týždenný počet hodín, v bunke C61 sa vypočíta celkový počet hodín normálneho pracovného času za máj a v bunke F61 sa vypočítajú nadčasy." sqref="L52" xr:uid="{00000000-0002-0000-0000-000031000000}"/>
    <dataValidation allowBlank="1" showInputMessage="1" showErrorMessage="1" prompt="V bunke napravo sa automaticky vypočíta celkový počet hodín normálneho pracovného času za máj." sqref="B61" xr:uid="{00000000-0002-0000-0000-000032000000}"/>
    <dataValidation allowBlank="1" showInputMessage="1" showErrorMessage="1" prompt="V tejto bunke sa automaticky vypočíta celkový počet hodín normálneho pracovného času za máj." sqref="C61" xr:uid="{00000000-0002-0000-0000-000033000000}"/>
    <dataValidation allowBlank="1" showInputMessage="1" showErrorMessage="1" prompt="V bunke napravo sa automaticky vypočíta celkový počet hodín nadčasov za máj." sqref="D61:E61" xr:uid="{00000000-0002-0000-0000-000034000000}"/>
    <dataValidation allowBlank="1" showInputMessage="1" showErrorMessage="1" prompt="V tejto bunke sa automaticky vypočíta celkový počet hodín nadčasov za máj." sqref="F61" xr:uid="{00000000-0002-0000-0000-000035000000}"/>
    <dataValidation allowBlank="1" showInputMessage="1" showErrorMessage="1" prompt="Do tabuľky nižšie zadajte hodiny za jún." sqref="B62" xr:uid="{00000000-0002-0000-0000-000036000000}"/>
    <dataValidation allowBlank="1" showInputMessage="1" showErrorMessage="1" prompt="Do stĺpca pod týmto záhlavím zadajte nadčasy v hodinách. Na konci tabuľky sa automaticky vypočíta celkový týždenný počet hodín, v bunke C72 sa vypočíta celkový počet hodín normálneho pracovného času za jún a v bunke F72 sa vypočítajú nadčasy." sqref="L63" xr:uid="{00000000-0002-0000-0000-000037000000}"/>
    <dataValidation allowBlank="1" showInputMessage="1" showErrorMessage="1" prompt="V bunke napravo sa automaticky vypočíta celkový počet hodín normálneho pracovného času za jún." sqref="B72" xr:uid="{00000000-0002-0000-0000-000038000000}"/>
    <dataValidation allowBlank="1" showInputMessage="1" showErrorMessage="1" prompt="V tejto bunke sa automaticky vypočíta celkový počet hodín normálneho pracovného času za jún." sqref="C72" xr:uid="{00000000-0002-0000-0000-000039000000}"/>
    <dataValidation allowBlank="1" showInputMessage="1" showErrorMessage="1" prompt="V bunke napravo sa automaticky vypočíta celkový počet hodín nadčasov za jún." sqref="D72:E72" xr:uid="{00000000-0002-0000-0000-00003A000000}"/>
    <dataValidation allowBlank="1" showInputMessage="1" showErrorMessage="1" prompt="V tejto bunke sa automaticky vypočíta celkový počet hodín nadčasov za jún." sqref="F72" xr:uid="{00000000-0002-0000-0000-00003B000000}"/>
    <dataValidation allowBlank="1" showInputMessage="1" showErrorMessage="1" prompt="Do tabuľky začínajúcej v bunke B75 zadajte počet hodín za júl, do tabuľky začínajúcej v bunke B86 zadajte hodiny za august a do tabuľky začínajúcej v bunke B97 zadajte hodiny za september. Súčty sa vypočítajú automaticky." sqref="B74:L74" xr:uid="{00000000-0002-0000-0000-00003C000000}"/>
    <dataValidation allowBlank="1" showInputMessage="1" showErrorMessage="1" prompt="Do tabuliek Júl, August a September zadajte hodiny normálneho pracovného času a nadčasov pre jednotlivé dni v týždni." sqref="B73" xr:uid="{00000000-0002-0000-0000-00003D000000}"/>
    <dataValidation allowBlank="1" showInputMessage="1" showErrorMessage="1" prompt="Do stĺpca pod týmto záhlavím zadajte nadčasy v hodinách. Na konci tabuľky sa automaticky vypočíta celkový týždenný počet hodín, v bunke C84 sa vypočíta celkový počet hodín normálneho pracovného času za júl a v bunke F84 sa vypočítajú nadčasy." sqref="L75" xr:uid="{00000000-0002-0000-0000-00003E000000}"/>
    <dataValidation allowBlank="1" showInputMessage="1" showErrorMessage="1" prompt="V bunke napravo sa automaticky vypočíta celkový počet hodín normálneho pracovného času za júl." sqref="B84" xr:uid="{00000000-0002-0000-0000-00003F000000}"/>
    <dataValidation allowBlank="1" showInputMessage="1" showErrorMessage="1" prompt="V tejto bunke sa automaticky vypočíta celkový počet hodín normálneho pracovného času za júl." sqref="C84" xr:uid="{00000000-0002-0000-0000-000040000000}"/>
    <dataValidation allowBlank="1" showInputMessage="1" showErrorMessage="1" prompt="V bunke napravo sa automaticky vypočíta celkový počet hodín nadčasov za júl." sqref="D84:E84" xr:uid="{00000000-0002-0000-0000-000041000000}"/>
    <dataValidation allowBlank="1" showInputMessage="1" showErrorMessage="1" prompt="V tejto bunke sa automaticky vypočíta celkový počet hodín nadčasov za júl." sqref="F84" xr:uid="{00000000-0002-0000-0000-000042000000}"/>
    <dataValidation allowBlank="1" showInputMessage="1" showErrorMessage="1" prompt="Do tabuľky nižšie zadajte hodiny za august." sqref="B85" xr:uid="{00000000-0002-0000-0000-000043000000}"/>
    <dataValidation allowBlank="1" showInputMessage="1" showErrorMessage="1" prompt="Do stĺpca pod týmto záhlavím zadajte nadčasy v hodinách. Na konci tabuľky sa automaticky vypočíta celkový týždenný počet hodín, v bunke C95 sa vypočíta celkový počet hodín normálneho pracovného času za august a v bunke F95 sa vypočítajú nadčasy." sqref="L86" xr:uid="{00000000-0002-0000-0000-000044000000}"/>
    <dataValidation allowBlank="1" showInputMessage="1" showErrorMessage="1" prompt="V bunke napravo sa automaticky vypočíta celkový počet hodín normálneho pracovného času za august." sqref="B95" xr:uid="{00000000-0002-0000-0000-000045000000}"/>
    <dataValidation allowBlank="1" showInputMessage="1" showErrorMessage="1" prompt="V tejto bunke sa automaticky vypočíta celkový počet hodín normálneho pracovného času za august." sqref="C95" xr:uid="{00000000-0002-0000-0000-000046000000}"/>
    <dataValidation allowBlank="1" showInputMessage="1" showErrorMessage="1" prompt="V bunke napravo sa automaticky vypočíta celkový počet hodín nadčasov za august." sqref="D95:E95" xr:uid="{00000000-0002-0000-0000-000047000000}"/>
    <dataValidation allowBlank="1" showInputMessage="1" showErrorMessage="1" prompt="V tejto bunke sa automaticky vypočíta celkový počet hodín nadčasov za august." sqref="F95" xr:uid="{00000000-0002-0000-0000-000048000000}"/>
    <dataValidation allowBlank="1" showInputMessage="1" showErrorMessage="1" prompt="Do buniek tabuľky nižšie zadajte počet hodín za september." sqref="B96" xr:uid="{00000000-0002-0000-0000-000049000000}"/>
    <dataValidation allowBlank="1" showInputMessage="1" showErrorMessage="1" prompt="Do stĺpca pod týmto záhlavím zadajte nadčasy v hodinách. Na konci tabuľky sa automaticky vypočíta celkový týždenný počet hodín, v bunke C106 sa vypočíta celkový počet hodín normálneho pracovného času za september a v bunke F106 sa vypočítajú nadčasy." sqref="L97" xr:uid="{00000000-0002-0000-0000-00004A000000}"/>
    <dataValidation allowBlank="1" showInputMessage="1" showErrorMessage="1" prompt="V bunke napravo sa automaticky vypočíta celkový počet hodín normálneho pracovného času za september." sqref="B106" xr:uid="{00000000-0002-0000-0000-00004B000000}"/>
    <dataValidation allowBlank="1" showInputMessage="1" showErrorMessage="1" prompt="V tejto bunke sa automaticky vypočíta celkový počet hodín normálneho pracovného času za september." sqref="C106" xr:uid="{00000000-0002-0000-0000-00004C000000}"/>
    <dataValidation allowBlank="1" showInputMessage="1" showErrorMessage="1" prompt="V bunke napravo sa automaticky vypočíta celkový počet hodín nadčasov za september." sqref="D106:E106" xr:uid="{00000000-0002-0000-0000-00004D000000}"/>
    <dataValidation allowBlank="1" showInputMessage="1" showErrorMessage="1" prompt="V tejto bunke sa automaticky vypočíta celkový počet hodín nadčasov za september." sqref="F106" xr:uid="{00000000-0002-0000-0000-00004E000000}"/>
    <dataValidation allowBlank="1" showInputMessage="1" showErrorMessage="1" prompt="Do tabuliek Október, November a December zadajte hodiny normálneho pracovného času a nadčasov pre jednotlivé dni v týždni." sqref="B107" xr:uid="{00000000-0002-0000-0000-00004F000000}"/>
    <dataValidation allowBlank="1" showInputMessage="1" showErrorMessage="1" prompt="Do tabuľky začínajúcej v bunke B109 zadajte počet hodín za október, do tabuľky začínajúcej v bunke B120 zadajte hodiny za november a do tabuľky začínajúcej v bunke B131 zadajte hodiny za december. Súčty sa vypočítajú automaticky." sqref="B108:L108" xr:uid="{00000000-0002-0000-0000-000050000000}"/>
    <dataValidation allowBlank="1" showInputMessage="1" showErrorMessage="1" prompt="Do stĺpca pod týmto záhlavím zadajte nadčasy v hodinách. Na konci tabuľky sa automaticky vypočíta celkový týždenný počet hodín, v bunke C118 sa vypočíta celkový počet hodín normálneho pracovného času za október a v bunke F118 sa vypočítajú nadčasy." sqref="L109" xr:uid="{00000000-0002-0000-0000-000051000000}"/>
    <dataValidation allowBlank="1" showInputMessage="1" showErrorMessage="1" prompt="V bunke napravo sa automaticky vypočíta celkový počet hodín normálneho pracovného času za október." sqref="B118" xr:uid="{00000000-0002-0000-0000-000052000000}"/>
    <dataValidation allowBlank="1" showInputMessage="1" showErrorMessage="1" prompt="V tejto bunke sa automaticky vypočíta celkový počet hodín normálneho pracovného času za október." sqref="C118" xr:uid="{00000000-0002-0000-0000-000053000000}"/>
    <dataValidation allowBlank="1" showInputMessage="1" showErrorMessage="1" prompt="V bunke napravo sa automaticky vypočíta celkový počet hodín nadčasov za október." sqref="D118:E118" xr:uid="{00000000-0002-0000-0000-000054000000}"/>
    <dataValidation allowBlank="1" showInputMessage="1" showErrorMessage="1" prompt="V tejto bunke sa automaticky vypočíta celkový počet hodín nadčasov za október." sqref="F118" xr:uid="{00000000-0002-0000-0000-000055000000}"/>
    <dataValidation allowBlank="1" showInputMessage="1" showErrorMessage="1" prompt="Do tabuľky nižšie zadajte hodiny za november." sqref="B119" xr:uid="{00000000-0002-0000-0000-000056000000}"/>
    <dataValidation allowBlank="1" showInputMessage="1" showErrorMessage="1" prompt="Do stĺpca pod týmto záhlavím zadajte nadčasy v hodinách. Na konci tabuľky sa automaticky vypočíta celkový týždenný počet hodín, v bunke C129 sa vypočíta celkový počet hodín normálneho pracovného času za november a v bunke F129 sa vypočítajú nadčasy." sqref="L120" xr:uid="{00000000-0002-0000-0000-000057000000}"/>
    <dataValidation allowBlank="1" showInputMessage="1" showErrorMessage="1" prompt="V bunke napravo sa automaticky vypočíta celkový počet hodín normálneho pracovného času za november." sqref="B129" xr:uid="{00000000-0002-0000-0000-000058000000}"/>
    <dataValidation allowBlank="1" showInputMessage="1" showErrorMessage="1" prompt="V tejto bunke sa automaticky vypočíta celkový počet hodín normálneho pracovného času za november." sqref="C129" xr:uid="{00000000-0002-0000-0000-000059000000}"/>
    <dataValidation allowBlank="1" showInputMessage="1" showErrorMessage="1" prompt="V bunke napravo sa automaticky vypočíta celkový počet hodín nadčasov za november." sqref="D129:E129" xr:uid="{00000000-0002-0000-0000-00005A000000}"/>
    <dataValidation allowBlank="1" showInputMessage="1" showErrorMessage="1" prompt="V tejto bunke sa automaticky vypočíta celkový počet hodín nadčasov za november." sqref="F129" xr:uid="{00000000-0002-0000-0000-00005B000000}"/>
    <dataValidation allowBlank="1" showInputMessage="1" showErrorMessage="1" prompt="Do tabuľky nižšie zadajte hodiny za december." sqref="B130" xr:uid="{00000000-0002-0000-0000-00005C000000}"/>
    <dataValidation allowBlank="1" showInputMessage="1" showErrorMessage="1" prompt="Do stĺpca pod týmto záhlavím zadajte nadčasy v hodinách. Na konci tabuľky sa automaticky vypočíta celkový týždenný počet hodín, v bunke C140 sa vypočíta celkový počet hodín normálneho pracovného času za december a v bunke F140 sa vypočítajú nadčasy." sqref="L131" xr:uid="{00000000-0002-0000-0000-00005D000000}"/>
    <dataValidation allowBlank="1" showInputMessage="1" showErrorMessage="1" prompt="V bunke napravo sa automaticky vypočíta celkový počet hodín normálneho pracovného času za december." sqref="B140" xr:uid="{00000000-0002-0000-0000-00005E000000}"/>
    <dataValidation allowBlank="1" showInputMessage="1" showErrorMessage="1" prompt="V tejto bunke sa automaticky vypočíta celkový počet hodín normálneho pracovného času za december." sqref="C140" xr:uid="{00000000-0002-0000-0000-00005F000000}"/>
    <dataValidation allowBlank="1" showInputMessage="1" showErrorMessage="1" prompt="V bunke napravo sa automaticky vypočíta celkový počet hodín nadčasov za december." sqref="D140:E140" xr:uid="{00000000-0002-0000-0000-000060000000}"/>
    <dataValidation allowBlank="1" showInputMessage="1" showErrorMessage="1" prompt="V tejto bunke sa automaticky vypočíta celkový počet hodín nadčasov za december." sqref="F140" xr:uid="{00000000-0002-0000-0000-000061000000}"/>
    <dataValidation allowBlank="1" showInputMessage="1" showErrorMessage="1" prompt="Do bunky napravo zadajte súčty od začiatku roka po dnes." sqref="G3" xr:uid="{00000000-0002-0000-0000-000062000000}"/>
    <dataValidation allowBlank="1" showInputMessage="1" showErrorMessage="1" prompt="Do tejto bunky zadajte súčty od začiatku roka po dnes." sqref="I3" xr:uid="{00000000-0002-0000-0000-000063000000}"/>
  </dataValidations>
  <printOptions horizontalCentered="1"/>
  <pageMargins left="0.75" right="0.75" top="1" bottom="1" header="0.5" footer="0.5"/>
  <pageSetup paperSize="9" scale="80" orientation="landscape" r:id="rId1"/>
  <headerFooter alignWithMargins="0"/>
  <rowBreaks count="3" manualBreakCount="3">
    <brk id="39" max="16383" man="1"/>
    <brk id="73" max="16383" man="1"/>
    <brk id="107" max="16383" man="1"/>
  </rowBreak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Ročný časový výkaz</vt:lpstr>
      <vt:lpstr>'Ročný časový výkaz'!Print_Area</vt:lpstr>
      <vt:lpstr>'Ročný časový výkaz'!Print_Titles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2018-12-13T13:05:08Z</dcterms:created>
  <dcterms:modified xsi:type="dcterms:W3CDTF">2018-12-13T13:05:08Z</dcterms:modified>
</cp:coreProperties>
</file>