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18"/>
  <workbookPr filterPrivacy="1" codeName="ThisWorkbook"/>
  <xr:revisionPtr revIDLastSave="0" documentId="13_ncr:1_{CE25072B-E6EF-4FC9-9DBE-07F0ED032189}" xr6:coauthVersionLast="40" xr6:coauthVersionMax="40" xr10:uidLastSave="{00000000-0000-0000-0000-000000000000}"/>
  <bookViews>
    <workbookView xWindow="-120" yWindow="-120" windowWidth="22950" windowHeight="16215" xr2:uid="{00000000-000D-0000-FFFF-FFFF00000000}"/>
  </bookViews>
  <sheets>
    <sheet name="Feuille de temps annuelle" sheetId="1" r:id="rId1"/>
  </sheets>
  <definedNames>
    <definedName name="_xlnm.Print_Titles" localSheetId="0">'Feuille de temps annuelle'!$1:$5</definedName>
    <definedName name="_xlnm.Print_Area" localSheetId="0">'Feuille de temps annuelle'!$B$1:$L$140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<sst xmlns="http://schemas.openxmlformats.org/spreadsheetml/2006/main" count="265" uniqueCount="67">
  <si>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Feuille de présence employé</t>
  </si>
  <si>
    <t>Nom de l’employé :</t>
  </si>
  <si>
    <t>Responsable :</t>
  </si>
  <si>
    <r>
      <t xml:space="preserve">Janvier, février, mars      </t>
    </r>
    <r>
      <rPr>
        <sz val="11"/>
        <color theme="0"/>
        <rFont val="Century Gothic"/>
        <family val="2"/>
        <scheme val="major"/>
      </rPr>
      <t>Feuille de présence employé : Heures quotidiennes, hebdomadaires, mensuelles, annuelles</t>
    </r>
  </si>
  <si>
    <t>Janvier</t>
  </si>
  <si>
    <t>Lundi</t>
  </si>
  <si>
    <t>Mardi</t>
  </si>
  <si>
    <t>Mercredi</t>
  </si>
  <si>
    <t>Jeudi</t>
  </si>
  <si>
    <t>Vendredi</t>
  </si>
  <si>
    <t>Samedi</t>
  </si>
  <si>
    <t>Dimanche</t>
  </si>
  <si>
    <t>Total des heures hebdomadaires</t>
  </si>
  <si>
    <t>Total janvier : Heures normales</t>
  </si>
  <si>
    <t>Février</t>
  </si>
  <si>
    <t>Total février : Heures normales</t>
  </si>
  <si>
    <t>Mars</t>
  </si>
  <si>
    <t>Total mars : Heures normales</t>
  </si>
  <si>
    <r>
      <t xml:space="preserve">Avril, mai, juin      </t>
    </r>
    <r>
      <rPr>
        <sz val="11"/>
        <color theme="0"/>
        <rFont val="Century Gothic"/>
        <family val="2"/>
        <scheme val="major"/>
      </rPr>
      <t>Feuille de présence employé : Heures quotidiennes, hebdomadaires, mensuelles, annuelles</t>
    </r>
  </si>
  <si>
    <t>Avril</t>
  </si>
  <si>
    <t>Total avril : Heures normales</t>
  </si>
  <si>
    <t>Mai</t>
  </si>
  <si>
    <t>Total mai : Heures normales</t>
  </si>
  <si>
    <t>Juin</t>
  </si>
  <si>
    <t>Total juin : Heures normales</t>
  </si>
  <si>
    <r>
      <t xml:space="preserve">Juillet, août, septembre      </t>
    </r>
    <r>
      <rPr>
        <sz val="11"/>
        <color theme="0"/>
        <rFont val="Century Gothic"/>
        <family val="2"/>
        <scheme val="major"/>
      </rPr>
      <t>Feuille de présence employé : Heures quotidiennes, hebdomadaires, mensuelles, annuelles</t>
    </r>
  </si>
  <si>
    <t>Juillet</t>
  </si>
  <si>
    <t>Total juillet : Heures normales</t>
  </si>
  <si>
    <t>Août</t>
  </si>
  <si>
    <t>Total août : Heures normales</t>
  </si>
  <si>
    <t>Septembre</t>
  </si>
  <si>
    <t>Total septembre : Heures normales</t>
  </si>
  <si>
    <r>
      <t xml:space="preserve">Octobre, novembre, décembre      </t>
    </r>
    <r>
      <rPr>
        <sz val="11"/>
        <color theme="0"/>
        <rFont val="Century Gothic"/>
        <family val="2"/>
        <scheme val="major"/>
      </rPr>
      <t>Feuille de présence employé : Heures quotidiennes, hebdomadaires, mensuelles, annuelles</t>
    </r>
  </si>
  <si>
    <t>Octobre</t>
  </si>
  <si>
    <t>Total octobre : Heures normales</t>
  </si>
  <si>
    <t>Novembre</t>
  </si>
  <si>
    <t>Total novembre : Heures normales</t>
  </si>
  <si>
    <t>Décembre</t>
  </si>
  <si>
    <t>Total décembre : Heures normales</t>
  </si>
  <si>
    <t>Semaine 1</t>
  </si>
  <si>
    <t>Téléphone :</t>
  </si>
  <si>
    <t>Heures supplémentaires</t>
  </si>
  <si>
    <t>Total janvier : Heures supplémentaires</t>
  </si>
  <si>
    <t>Total février : Heures supplémentaires</t>
  </si>
  <si>
    <t>Total mars : Heures supplémentaires</t>
  </si>
  <si>
    <t>Total avril : Heures supplémentaires</t>
  </si>
  <si>
    <t>Total mai : Heures supplémentaires</t>
  </si>
  <si>
    <t>Total juin : Heures supplémentaires</t>
  </si>
  <si>
    <t>Total juillet : Heures supplémentaires</t>
  </si>
  <si>
    <t>Total août : Heures supplémentaires</t>
  </si>
  <si>
    <t>Total septembre : Heures supplémentaires</t>
  </si>
  <si>
    <t>Total octobre : Heures supplémentaires</t>
  </si>
  <si>
    <t>Total novembre : Heures supplémentaires</t>
  </si>
  <si>
    <t>Total décembre : Heures supplémentaires</t>
  </si>
  <si>
    <t>Semaine 2</t>
  </si>
  <si>
    <t xml:space="preserve">Heures supplémentaires </t>
  </si>
  <si>
    <t>Totaux de l’année à ce jour :</t>
  </si>
  <si>
    <t>Heures normales :</t>
  </si>
  <si>
    <t>Semaine 3</t>
  </si>
  <si>
    <t xml:space="preserve">Heures supplémentaires  </t>
  </si>
  <si>
    <t>Heures supplémentaires :</t>
  </si>
  <si>
    <t>Semaine 4</t>
  </si>
  <si>
    <t xml:space="preserve">Heures supplémentaires   </t>
  </si>
  <si>
    <t>Total :</t>
  </si>
  <si>
    <t>Semaine 5</t>
  </si>
  <si>
    <t xml:space="preserve">Heures supplémentaires    </t>
  </si>
  <si>
    <t>Courriel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</si>
</sst>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_-* #,##0\ &quot;€&quot;_-;\-* #,##0\ &quot;€&quot;_-;_-* &quot;-&quot;\ &quot;€&quot;_-;_-@_-"/>
    <numFmt numFmtId="167" formatCode="_-* #,##0.00\ &quot;€&quot;_-;\-* #,##0.00\ &quot;€&quot;_-;_-* &quot;-&quot;??\ &quot;€&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5" fontId="30"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3" fillId="2" borderId="0" xfId="0" applyFont="1" applyFill="1" applyAlignment="1">
      <alignment horizontal="right" vertical="center"/>
    </xf>
    <xf numFmtId="0" fontId="12" fillId="6" borderId="3" xfId="0" applyFont="1" applyFill="1" applyBorder="1" applyAlignment="1">
      <alignment horizontal="left"/>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xf numFmtId="0" fontId="3" fillId="2" borderId="0" xfId="0" applyFont="1" applyFill="1" applyAlignment="1">
      <alignment vertical="center"/>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1" builtinId="3" customBuiltin="1"/>
    <cellStyle name="Milliers [0]" xfId="2" builtinId="6" customBuiltin="1"/>
    <cellStyle name="Monétaire" xfId="3" builtinId="4" customBuiltin="1"/>
    <cellStyle name="Monétaire [0]" xfId="4" builtinId="7" customBuiltin="1"/>
    <cellStyle name="Neutre" xfId="13" builtinId="28" customBuiltin="1"/>
    <cellStyle name="Normal" xfId="0" builtinId="0" customBuiltin="1"/>
    <cellStyle name="Note" xfId="20" builtinId="10" customBuiltin="1"/>
    <cellStyle name="Pourcentage" xfId="5" builtinId="5" customBuiltin="1"/>
    <cellStyle name="Satisfaisant" xfId="11" builtinId="26" customBuiltin="1"/>
    <cellStyle name="Sortie" xfId="15" builtinId="21" customBuiltin="1"/>
    <cellStyle name="Texte explicatif" xfId="21" builtinId="53" customBuiltin="1"/>
    <cellStyle name="Titre" xfId="6" builtinId="15" customBuiltin="1"/>
    <cellStyle name="Titre 1" xfId="7" builtinId="16" customBuiltin="1"/>
    <cellStyle name="Titre 2" xfId="8" builtinId="17" customBuiltin="1"/>
    <cellStyle name="Titre 3" xfId="9" builtinId="18" customBuiltin="1"/>
    <cellStyle name="Titre 4" xfId="10" builtinId="19" customBuiltin="1"/>
    <cellStyle name="Total" xfId="22" builtinId="25" customBuiltin="1"/>
    <cellStyle name="Vérification" xfId="18" builtinId="23" customBuiltin="1"/>
  </cellStyles>
  <dxfs count="218">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ois" pivot="0" count="7" xr9:uid="{00000000-0011-0000-FFFF-FFFF00000000}">
      <tableStyleElement type="wholeTable" dxfId="217"/>
      <tableStyleElement type="headerRow" dxfId="216"/>
      <tableStyleElement type="totalRow" dxfId="215"/>
      <tableStyleElement type="firstColumn" dxfId="214"/>
      <tableStyleElement type="lastColumn" dxfId="213"/>
      <tableStyleElement type="firstRowStripe" dxfId="212"/>
      <tableStyleElement type="firstColumnStripe" dxfId="2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vier" displayName="Janvier" ref="B7:L15" totalsRowCount="1" headerRowDxfId="210" headerRowBorderDxfId="209" tableBorderDxfId="208" totalsRowBorderDxfId="207">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Janvier" totalsRowLabel="Total des heures hebdomadaires" dataDxfId="206" totalsRowDxfId="205"/>
    <tableColumn id="3" xr3:uid="{00000000-0010-0000-0000-000003000000}" name="Semaine 1" totalsRowFunction="sum" totalsRowDxfId="204"/>
    <tableColumn id="4" xr3:uid="{00000000-0010-0000-0000-000004000000}" name="Heures supplémentaires" totalsRowFunction="sum" dataDxfId="203" totalsRowDxfId="202"/>
    <tableColumn id="5" xr3:uid="{00000000-0010-0000-0000-000005000000}" name="Semaine 2" totalsRowFunction="sum" dataDxfId="201" totalsRowDxfId="200"/>
    <tableColumn id="6" xr3:uid="{00000000-0010-0000-0000-000006000000}" name="Heures supplémentaires " totalsRowFunction="sum" dataDxfId="199" totalsRowDxfId="198"/>
    <tableColumn id="7" xr3:uid="{00000000-0010-0000-0000-000007000000}" name="Semaine 3" totalsRowFunction="sum" dataDxfId="197" totalsRowDxfId="196"/>
    <tableColumn id="8" xr3:uid="{00000000-0010-0000-0000-000008000000}" name="Heures supplémentaires  " totalsRowFunction="sum" dataDxfId="195" totalsRowDxfId="194"/>
    <tableColumn id="9" xr3:uid="{00000000-0010-0000-0000-000009000000}" name="Semaine 4" totalsRowFunction="sum" dataDxfId="193" totalsRowDxfId="192"/>
    <tableColumn id="10" xr3:uid="{00000000-0010-0000-0000-00000A000000}" name="Heures supplémentaires   " totalsRowFunction="sum" dataDxfId="191" totalsRowDxfId="190"/>
    <tableColumn id="11" xr3:uid="{00000000-0010-0000-0000-00000B000000}" name="Semaine 5" totalsRowFunction="sum" dataDxfId="189" totalsRowDxfId="188"/>
    <tableColumn id="12" xr3:uid="{00000000-0010-0000-0000-00000C000000}" name="Heures supplémentaires    " totalsRowFunction="sum" dataDxfId="187" totalsRowDxfId="18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janvier dans ce tableau. Le total d’heures hebdomadaires est calculé automatiqueme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Octobre" displayName="Octobre" ref="B109:L117" totalsRowCount="1" headerRowDxfId="57" headerRowBorderDxfId="56" tableBorderDxfId="55" totalsRowBorderDxfId="54">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Octobre" totalsRowLabel="Total des heures hebdomadaires" dataDxfId="53" totalsRowDxfId="52"/>
    <tableColumn id="2" xr3:uid="{00000000-0010-0000-0900-000002000000}" name="Semaine 1" totalsRowFunction="sum" dataDxfId="51"/>
    <tableColumn id="3" xr3:uid="{00000000-0010-0000-0900-000003000000}" name="Heures supplémentaires" totalsRowFunction="sum" dataDxfId="50"/>
    <tableColumn id="4" xr3:uid="{00000000-0010-0000-0900-000004000000}" name="Semaine 2" totalsRowFunction="sum" dataDxfId="49"/>
    <tableColumn id="5" xr3:uid="{00000000-0010-0000-0900-000005000000}" name="Heures supplémentaires " totalsRowFunction="sum" dataDxfId="48"/>
    <tableColumn id="6" xr3:uid="{00000000-0010-0000-0900-000006000000}" name="Semaine 3" totalsRowFunction="sum" dataDxfId="47"/>
    <tableColumn id="7" xr3:uid="{00000000-0010-0000-0900-000007000000}" name="Heures supplémentaires  " totalsRowFunction="sum" dataDxfId="46"/>
    <tableColumn id="8" xr3:uid="{00000000-0010-0000-0900-000008000000}" name="Semaine 4" totalsRowFunction="sum" dataDxfId="45"/>
    <tableColumn id="9" xr3:uid="{00000000-0010-0000-0900-000009000000}" name="Heures supplémentaires   " totalsRowFunction="sum" dataDxfId="44"/>
    <tableColumn id="10" xr3:uid="{00000000-0010-0000-0900-00000A000000}" name="Semaine 5" totalsRowFunction="sum" dataDxfId="43"/>
    <tableColumn id="11" xr3:uid="{00000000-0010-0000-0900-00000B000000}" name="Heures supplémentaires    " totalsRowFunction="sum" dataDxfId="42"/>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octobre dans ce tableau. Le total d’heures hebdomadaires est calculé automatiqueme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Novembre" displayName="Novembre" ref="B120:L128" totalsRowCount="1" headerRowDxfId="41" headerRowBorderDxfId="40" tableBorderDxfId="39" totalsRowBorderDxfId="38">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Novembre" totalsRowLabel="Total des heures hebdomadaires" dataDxfId="37" totalsRowDxfId="36"/>
    <tableColumn id="2" xr3:uid="{00000000-0010-0000-0A00-000002000000}" name="Semaine 1" totalsRowFunction="sum" dataDxfId="35"/>
    <tableColumn id="3" xr3:uid="{00000000-0010-0000-0A00-000003000000}" name="Heures supplémentaires" totalsRowFunction="sum" dataDxfId="34"/>
    <tableColumn id="4" xr3:uid="{00000000-0010-0000-0A00-000004000000}" name="Semaine 2" totalsRowFunction="sum" dataDxfId="33"/>
    <tableColumn id="5" xr3:uid="{00000000-0010-0000-0A00-000005000000}" name="Heures supplémentaires " totalsRowFunction="sum" dataDxfId="32"/>
    <tableColumn id="6" xr3:uid="{00000000-0010-0000-0A00-000006000000}" name="Semaine 3" totalsRowFunction="sum" dataDxfId="31"/>
    <tableColumn id="7" xr3:uid="{00000000-0010-0000-0A00-000007000000}" name="Heures supplémentaires  " totalsRowFunction="sum" dataDxfId="30"/>
    <tableColumn id="8" xr3:uid="{00000000-0010-0000-0A00-000008000000}" name="Semaine 4" totalsRowFunction="sum" dataDxfId="29"/>
    <tableColumn id="9" xr3:uid="{00000000-0010-0000-0A00-000009000000}" name="Heures supplémentaires   " totalsRowFunction="sum" dataDxfId="28"/>
    <tableColumn id="10" xr3:uid="{00000000-0010-0000-0A00-00000A000000}" name="Semaine 5" totalsRowFunction="sum" dataDxfId="27"/>
    <tableColumn id="11" xr3:uid="{00000000-0010-0000-0A00-00000B000000}" name="Heures supplémentaires    " totalsRowFunction="sum" dataDxfId="2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novembre dans ce tableau. Le total d’heures hebdomadaires est calculé automatiqueme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Décembre" displayName="Décembre" ref="B131:L139" totalsRowCount="1" headerRowDxfId="25" headerRowBorderDxfId="24" tableBorderDxfId="23" totalsRowBorderDxfId="22">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Décembre" totalsRowLabel="Total des heures hebdomadaires" dataDxfId="21" totalsRowDxfId="20"/>
    <tableColumn id="2" xr3:uid="{00000000-0010-0000-0B00-000002000000}" name="Semaine 1" totalsRowFunction="sum" dataDxfId="19" totalsRowDxfId="18"/>
    <tableColumn id="3" xr3:uid="{00000000-0010-0000-0B00-000003000000}" name="Heures supplémentaires" totalsRowFunction="sum" dataDxfId="17" totalsRowDxfId="16"/>
    <tableColumn id="4" xr3:uid="{00000000-0010-0000-0B00-000004000000}" name="Semaine 2" totalsRowFunction="sum" dataDxfId="15" totalsRowDxfId="14"/>
    <tableColumn id="5" xr3:uid="{00000000-0010-0000-0B00-000005000000}" name="Heures supplémentaires " totalsRowFunction="sum" dataDxfId="13" totalsRowDxfId="12"/>
    <tableColumn id="6" xr3:uid="{00000000-0010-0000-0B00-000006000000}" name="Semaine 3" totalsRowFunction="sum" dataDxfId="11" totalsRowDxfId="10"/>
    <tableColumn id="7" xr3:uid="{00000000-0010-0000-0B00-000007000000}" name="Heures supplémentaires  " totalsRowFunction="sum" dataDxfId="9" totalsRowDxfId="8"/>
    <tableColumn id="8" xr3:uid="{00000000-0010-0000-0B00-000008000000}" name="Semaine 4" totalsRowFunction="sum" dataDxfId="7" totalsRowDxfId="6"/>
    <tableColumn id="9" xr3:uid="{00000000-0010-0000-0B00-000009000000}" name="Heures supplémentaires   " totalsRowFunction="sum" dataDxfId="5" totalsRowDxfId="4"/>
    <tableColumn id="10" xr3:uid="{00000000-0010-0000-0B00-00000A000000}" name="Semaine 5" totalsRowFunction="sum" dataDxfId="3" totalsRowDxfId="2"/>
    <tableColumn id="11" xr3:uid="{00000000-0010-0000-0B00-00000B000000}" name="Heures supplémentaires    " totalsRowFunction="sum" dataDxfId="1" totalsRowDxfId="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décembre dans ce tableau. Le total d’heures hebdomadaires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évrier" displayName="Février" ref="B18:L26" totalsRowCount="1" headerRowDxfId="185" headerRowBorderDxfId="184" tableBorderDxfId="183" totalsRowBorderDxfId="182">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évrier" totalsRowLabel="Total des heures hebdomadaires" dataDxfId="181" totalsRowDxfId="180"/>
    <tableColumn id="2" xr3:uid="{00000000-0010-0000-0100-000002000000}" name="Semaine 1" totalsRowFunction="sum" dataDxfId="179"/>
    <tableColumn id="3" xr3:uid="{00000000-0010-0000-0100-000003000000}" name="Heures supplémentaires" totalsRowFunction="sum" dataDxfId="178"/>
    <tableColumn id="4" xr3:uid="{00000000-0010-0000-0100-000004000000}" name="Semaine 2" totalsRowFunction="sum" dataDxfId="177"/>
    <tableColumn id="5" xr3:uid="{00000000-0010-0000-0100-000005000000}" name="Heures supplémentaires " totalsRowFunction="sum" dataDxfId="176"/>
    <tableColumn id="6" xr3:uid="{00000000-0010-0000-0100-000006000000}" name="Semaine 3" totalsRowFunction="sum" dataDxfId="175"/>
    <tableColumn id="7" xr3:uid="{00000000-0010-0000-0100-000007000000}" name="Heures supplémentaires  " totalsRowFunction="sum" dataDxfId="174"/>
    <tableColumn id="8" xr3:uid="{00000000-0010-0000-0100-000008000000}" name="Semaine 4" totalsRowFunction="sum" dataDxfId="173"/>
    <tableColumn id="9" xr3:uid="{00000000-0010-0000-0100-000009000000}" name="Heures supplémentaires   " totalsRowFunction="sum" dataDxfId="172"/>
    <tableColumn id="10" xr3:uid="{00000000-0010-0000-0100-00000A000000}" name="Semaine 5" totalsRowFunction="sum" dataDxfId="171"/>
    <tableColumn id="11" xr3:uid="{00000000-0010-0000-0100-00000B000000}" name="Heures supplémentaires    " totalsRowFunction="sum" dataDxfId="17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février dans ce tableau. Le total d’heures hebdomadaires est calculé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s" displayName="Mars" ref="B29:L37" totalsRowCount="1" headerRowDxfId="169" headerRowBorderDxfId="168" tableBorderDxfId="167" totalsRowBorderDxfId="166">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s" totalsRowLabel="Total des heures hebdomadaires" dataDxfId="165" totalsRowDxfId="164"/>
    <tableColumn id="2" xr3:uid="{00000000-0010-0000-0200-000002000000}" name="Semaine 1" totalsRowFunction="sum" dataDxfId="163"/>
    <tableColumn id="3" xr3:uid="{00000000-0010-0000-0200-000003000000}" name="Heures supplémentaires" totalsRowFunction="sum" dataDxfId="162"/>
    <tableColumn id="4" xr3:uid="{00000000-0010-0000-0200-000004000000}" name="Semaine 2" totalsRowFunction="sum" dataDxfId="161"/>
    <tableColumn id="5" xr3:uid="{00000000-0010-0000-0200-000005000000}" name="Heures supplémentaires " totalsRowFunction="sum" dataDxfId="160"/>
    <tableColumn id="6" xr3:uid="{00000000-0010-0000-0200-000006000000}" name="Semaine 3" totalsRowFunction="sum" dataDxfId="159"/>
    <tableColumn id="7" xr3:uid="{00000000-0010-0000-0200-000007000000}" name="Heures supplémentaires  " totalsRowFunction="sum" dataDxfId="158"/>
    <tableColumn id="8" xr3:uid="{00000000-0010-0000-0200-000008000000}" name="Semaine 4" totalsRowFunction="sum" dataDxfId="157"/>
    <tableColumn id="9" xr3:uid="{00000000-0010-0000-0200-000009000000}" name="Heures supplémentaires   " totalsRowFunction="sum" dataDxfId="156"/>
    <tableColumn id="10" xr3:uid="{00000000-0010-0000-0200-00000A000000}" name="Semaine 5" totalsRowFunction="sum" dataDxfId="155"/>
    <tableColumn id="11" xr3:uid="{00000000-0010-0000-0200-00000B000000}" name="Heures supplémentaires    " totalsRowFunction="sum" dataDxfId="154"/>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mars dans ce tableau. Le total d’heures hebdomadaires est calculé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vril" displayName="Avril" ref="B41:L49" totalsRowCount="1" headerRowDxfId="153" headerRowBorderDxfId="152" tableBorderDxfId="151" totalsRowBorderDxfId="150">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vril" totalsRowLabel="Total des heures hebdomadaires" dataDxfId="149" totalsRowDxfId="148"/>
    <tableColumn id="2" xr3:uid="{00000000-0010-0000-0300-000002000000}" name="Semaine 1" totalsRowFunction="sum" dataDxfId="147"/>
    <tableColumn id="3" xr3:uid="{00000000-0010-0000-0300-000003000000}" name="Heures supplémentaires" totalsRowFunction="sum" dataDxfId="146"/>
    <tableColumn id="4" xr3:uid="{00000000-0010-0000-0300-000004000000}" name="Semaine 2" totalsRowFunction="sum" dataDxfId="145"/>
    <tableColumn id="5" xr3:uid="{00000000-0010-0000-0300-000005000000}" name="Heures supplémentaires " totalsRowFunction="sum" dataDxfId="144"/>
    <tableColumn id="6" xr3:uid="{00000000-0010-0000-0300-000006000000}" name="Semaine 3" totalsRowFunction="sum" dataDxfId="143"/>
    <tableColumn id="7" xr3:uid="{00000000-0010-0000-0300-000007000000}" name="Heures supplémentaires  " totalsRowFunction="sum" dataDxfId="142"/>
    <tableColumn id="8" xr3:uid="{00000000-0010-0000-0300-000008000000}" name="Semaine 4" totalsRowFunction="sum" dataDxfId="141"/>
    <tableColumn id="9" xr3:uid="{00000000-0010-0000-0300-000009000000}" name="Heures supplémentaires   " totalsRowFunction="sum" dataDxfId="140"/>
    <tableColumn id="10" xr3:uid="{00000000-0010-0000-0300-00000A000000}" name="Semaine 5" totalsRowFunction="sum" dataDxfId="139"/>
    <tableColumn id="11" xr3:uid="{00000000-0010-0000-0300-00000B000000}" name="Heures supplémentaires    " totalsRowFunction="sum" dataDxfId="138"/>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avril dans ce tableau. Le total d’heures hebdomadaires est calculé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ai" displayName="Mai" ref="B52:L60" totalsRowCount="1" headerRowDxfId="137" headerRowBorderDxfId="136" tableBorderDxfId="135" totalsRowBorderDxfId="134">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i" totalsRowLabel="Total des heures hebdomadaires" dataDxfId="133" totalsRowDxfId="132"/>
    <tableColumn id="2" xr3:uid="{00000000-0010-0000-0400-000002000000}" name="Semaine 1" totalsRowFunction="sum" dataDxfId="131"/>
    <tableColumn id="3" xr3:uid="{00000000-0010-0000-0400-000003000000}" name="Heures supplémentaires" totalsRowFunction="sum" dataDxfId="130"/>
    <tableColumn id="4" xr3:uid="{00000000-0010-0000-0400-000004000000}" name="Semaine 2" totalsRowFunction="sum" dataDxfId="129"/>
    <tableColumn id="5" xr3:uid="{00000000-0010-0000-0400-000005000000}" name="Heures supplémentaires " totalsRowFunction="sum" dataDxfId="128"/>
    <tableColumn id="6" xr3:uid="{00000000-0010-0000-0400-000006000000}" name="Semaine 3" totalsRowFunction="sum" dataDxfId="127"/>
    <tableColumn id="7" xr3:uid="{00000000-0010-0000-0400-000007000000}" name="Heures supplémentaires  " totalsRowFunction="sum" dataDxfId="126"/>
    <tableColumn id="8" xr3:uid="{00000000-0010-0000-0400-000008000000}" name="Semaine 4" totalsRowFunction="sum" dataDxfId="125"/>
    <tableColumn id="9" xr3:uid="{00000000-0010-0000-0400-000009000000}" name="Heures supplémentaires   " totalsRowFunction="sum" dataDxfId="124"/>
    <tableColumn id="10" xr3:uid="{00000000-0010-0000-0400-00000A000000}" name="Semaine 5" totalsRowFunction="sum" dataDxfId="123"/>
    <tableColumn id="11" xr3:uid="{00000000-0010-0000-0400-00000B000000}" name="Heures supplémentaires    " totalsRowFunction="sum" dataDxfId="122"/>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mai dans ce tableau. Le total d’heures hebdomadaires est calculé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Juin" displayName="Juin" ref="B63:L71" totalsRowCount="1" headerRowDxfId="121" headerRowBorderDxfId="120" tableBorderDxfId="119" totalsRowBorderDxfId="118">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uin" totalsRowLabel="Total des heures hebdomadaires" dataDxfId="117" totalsRowDxfId="116"/>
    <tableColumn id="2" xr3:uid="{00000000-0010-0000-0500-000002000000}" name="Semaine 1" totalsRowFunction="sum" dataDxfId="115"/>
    <tableColumn id="3" xr3:uid="{00000000-0010-0000-0500-000003000000}" name="Heures supplémentaires" totalsRowFunction="sum" dataDxfId="114"/>
    <tableColumn id="4" xr3:uid="{00000000-0010-0000-0500-000004000000}" name="Semaine 2" totalsRowFunction="sum" dataDxfId="113"/>
    <tableColumn id="5" xr3:uid="{00000000-0010-0000-0500-000005000000}" name="Heures supplémentaires " totalsRowFunction="sum" dataDxfId="112"/>
    <tableColumn id="6" xr3:uid="{00000000-0010-0000-0500-000006000000}" name="Semaine 3" totalsRowFunction="sum" dataDxfId="111"/>
    <tableColumn id="7" xr3:uid="{00000000-0010-0000-0500-000007000000}" name="Heures supplémentaires  " totalsRowFunction="sum" dataDxfId="110"/>
    <tableColumn id="8" xr3:uid="{00000000-0010-0000-0500-000008000000}" name="Semaine 4" totalsRowFunction="sum" dataDxfId="109"/>
    <tableColumn id="9" xr3:uid="{00000000-0010-0000-0500-000009000000}" name="Heures supplémentaires   " totalsRowFunction="sum" dataDxfId="108"/>
    <tableColumn id="10" xr3:uid="{00000000-0010-0000-0500-00000A000000}" name="Semaine 5" totalsRowFunction="sum" dataDxfId="107"/>
    <tableColumn id="11" xr3:uid="{00000000-0010-0000-0500-00000B000000}" name="Heures supplémentaires    " totalsRowFunction="sum" dataDxfId="10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juin dans ce tableau. Le total d’heures hebdomadaires est calculé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Juillet" displayName="Juillet" ref="B75:L83" totalsRowCount="1" headerRowDxfId="105" headerRowBorderDxfId="104" tableBorderDxfId="103" totalsRowBorderDxfId="102">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uillet" totalsRowLabel="Total des heures hebdomadaires" dataDxfId="101" totalsRowDxfId="100"/>
    <tableColumn id="2" xr3:uid="{00000000-0010-0000-0600-000002000000}" name="Semaine 1" totalsRowFunction="sum" dataDxfId="99"/>
    <tableColumn id="3" xr3:uid="{00000000-0010-0000-0600-000003000000}" name="Heures supplémentaires" totalsRowFunction="sum" dataDxfId="98"/>
    <tableColumn id="4" xr3:uid="{00000000-0010-0000-0600-000004000000}" name="Semaine 2" totalsRowFunction="sum" dataDxfId="97"/>
    <tableColumn id="5" xr3:uid="{00000000-0010-0000-0600-000005000000}" name="Heures supplémentaires " totalsRowFunction="sum" dataDxfId="96"/>
    <tableColumn id="6" xr3:uid="{00000000-0010-0000-0600-000006000000}" name="Semaine 3" totalsRowFunction="sum" dataDxfId="95"/>
    <tableColumn id="7" xr3:uid="{00000000-0010-0000-0600-000007000000}" name="Heures supplémentaires  " totalsRowFunction="sum" dataDxfId="94"/>
    <tableColumn id="8" xr3:uid="{00000000-0010-0000-0600-000008000000}" name="Semaine 4" totalsRowFunction="sum" dataDxfId="93"/>
    <tableColumn id="9" xr3:uid="{00000000-0010-0000-0600-000009000000}" name="Heures supplémentaires   " totalsRowFunction="sum" dataDxfId="92"/>
    <tableColumn id="10" xr3:uid="{00000000-0010-0000-0600-00000A000000}" name="Semaine 5" totalsRowFunction="sum" dataDxfId="91"/>
    <tableColumn id="11" xr3:uid="{00000000-0010-0000-0600-00000B000000}" name="Heures supplémentaires    " totalsRowFunction="sum" dataDxfId="9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juillet dans ce tableau. Le total d’heures hebdomadaires est calculé automatiquem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oût" displayName="Août" ref="B86:L94" totalsRowCount="1" headerRowDxfId="89" headerRowBorderDxfId="88" tableBorderDxfId="87" totalsRowBorderDxfId="86">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oût" totalsRowLabel="Total des heures hebdomadaires" dataDxfId="85" totalsRowDxfId="84"/>
    <tableColumn id="2" xr3:uid="{00000000-0010-0000-0700-000002000000}" name="Semaine 1" totalsRowFunction="sum" dataDxfId="83"/>
    <tableColumn id="3" xr3:uid="{00000000-0010-0000-0700-000003000000}" name="Heures supplémentaires" totalsRowFunction="sum" dataDxfId="82"/>
    <tableColumn id="4" xr3:uid="{00000000-0010-0000-0700-000004000000}" name="Semaine 2" totalsRowFunction="sum" dataDxfId="81"/>
    <tableColumn id="5" xr3:uid="{00000000-0010-0000-0700-000005000000}" name="Heures supplémentaires " totalsRowFunction="sum" dataDxfId="80"/>
    <tableColumn id="6" xr3:uid="{00000000-0010-0000-0700-000006000000}" name="Semaine 3" totalsRowFunction="sum" dataDxfId="79"/>
    <tableColumn id="7" xr3:uid="{00000000-0010-0000-0700-000007000000}" name="Heures supplémentaires  " totalsRowFunction="sum" dataDxfId="78"/>
    <tableColumn id="8" xr3:uid="{00000000-0010-0000-0700-000008000000}" name="Semaine 4" totalsRowFunction="sum" dataDxfId="77"/>
    <tableColumn id="9" xr3:uid="{00000000-0010-0000-0700-000009000000}" name="Heures supplémentaires   " totalsRowFunction="sum" dataDxfId="76"/>
    <tableColumn id="10" xr3:uid="{00000000-0010-0000-0700-00000A000000}" name="Semaine 5" totalsRowFunction="sum" dataDxfId="75"/>
    <tableColumn id="11" xr3:uid="{00000000-0010-0000-0700-00000B000000}" name="Heures supplémentaires    " totalsRowFunction="sum" dataDxfId="74"/>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août dans ce tableau. Le total d’heures hebdomadaires est calculé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Septembre" displayName="Septembre" ref="B97:L105" totalsRowCount="1" headerRowDxfId="73" headerRowBorderDxfId="72" tableBorderDxfId="71" totalsRowBorderDxfId="70">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Septembre" totalsRowLabel="Total des heures hebdomadaires" dataDxfId="69" totalsRowDxfId="68"/>
    <tableColumn id="2" xr3:uid="{00000000-0010-0000-0800-000002000000}" name="Semaine 1" totalsRowFunction="sum" dataDxfId="67"/>
    <tableColumn id="3" xr3:uid="{00000000-0010-0000-0800-000003000000}" name="Heures supplémentaires" totalsRowFunction="sum" dataDxfId="66"/>
    <tableColumn id="4" xr3:uid="{00000000-0010-0000-0800-000004000000}" name="Semaine 2" totalsRowFunction="sum" dataDxfId="65"/>
    <tableColumn id="5" xr3:uid="{00000000-0010-0000-0800-000005000000}" name="Heures supplémentaires " totalsRowFunction="sum" dataDxfId="64"/>
    <tableColumn id="6" xr3:uid="{00000000-0010-0000-0800-000006000000}" name="Semaine 3" totalsRowFunction="sum" dataDxfId="63"/>
    <tableColumn id="7" xr3:uid="{00000000-0010-0000-0800-000007000000}" name="Heures supplémentaires  " totalsRowFunction="sum" dataDxfId="62"/>
    <tableColumn id="8" xr3:uid="{00000000-0010-0000-0800-000008000000}" name="Semaine 4" totalsRowFunction="sum" dataDxfId="61"/>
    <tableColumn id="9" xr3:uid="{00000000-0010-0000-0800-000009000000}" name="Heures supplémentaires   " totalsRowFunction="sum" dataDxfId="60"/>
    <tableColumn id="10" xr3:uid="{00000000-0010-0000-0800-00000A000000}" name="Semaine 5" totalsRowFunction="sum" dataDxfId="59"/>
    <tableColumn id="11" xr3:uid="{00000000-0010-0000-0800-00000B000000}" name="Heures supplémentaires    " totalsRowFunction="sum" dataDxfId="58"/>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septembre dans ce tableau. Le total d’heures hebdomadaires est calculé automatiqu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baseColWidth="10" defaultColWidth="9.140625" defaultRowHeight="14.25" x14ac:dyDescent="0.3"/>
  <cols>
    <col min="1" max="1" width="3.42578125" style="1" customWidth="1"/>
    <col min="2" max="2" width="31.42578125" style="2" customWidth="1"/>
    <col min="3" max="12" width="22" style="2" customWidth="1"/>
    <col min="13" max="13" width="2.7109375" style="1" customWidth="1"/>
    <col min="14" max="16384" width="9.140625" style="1"/>
  </cols>
  <sheetData>
    <row r="1" spans="2:12" ht="15.95" customHeight="1" x14ac:dyDescent="0.3">
      <c r="B1" s="26" t="s">
        <v>0</v>
      </c>
      <c r="C1" s="26"/>
      <c r="D1" s="26"/>
      <c r="E1" s="26"/>
      <c r="F1" s="26"/>
      <c r="G1" s="26"/>
      <c r="H1" s="26"/>
      <c r="I1" s="26"/>
      <c r="J1" s="26"/>
      <c r="K1" s="26"/>
      <c r="L1" s="26"/>
    </row>
    <row r="2" spans="2:12" ht="23.25" customHeight="1" x14ac:dyDescent="0.3">
      <c r="B2" s="26"/>
      <c r="C2" s="26"/>
      <c r="D2" s="26"/>
      <c r="E2" s="26"/>
      <c r="F2" s="26"/>
      <c r="G2" s="26"/>
      <c r="H2" s="26"/>
      <c r="I2" s="26"/>
      <c r="J2" s="26"/>
      <c r="K2" s="26"/>
      <c r="L2" s="26"/>
    </row>
    <row r="3" spans="2:12" ht="15.95" customHeight="1" x14ac:dyDescent="0.3">
      <c r="B3" s="2" t="s">
        <v>1</v>
      </c>
      <c r="C3" s="8"/>
      <c r="D3" s="3" t="s">
        <v>66</v>
      </c>
      <c r="E3" s="8"/>
      <c r="G3" s="29" t="s">
        <v>56</v>
      </c>
      <c r="H3" s="29"/>
      <c r="I3" s="24"/>
      <c r="J3" s="24"/>
    </row>
    <row r="4" spans="2:12" ht="15.95" customHeight="1" x14ac:dyDescent="0.3">
      <c r="B4" s="2" t="s">
        <v>2</v>
      </c>
      <c r="C4" s="9"/>
      <c r="D4" s="3" t="s">
        <v>40</v>
      </c>
      <c r="E4" s="9"/>
      <c r="G4" s="1" t="s">
        <v>57</v>
      </c>
      <c r="H4" s="10">
        <f>SUM(C16,C27,C38,C50,C61,C72,C84,C95,C106,C118,C129,C140)</f>
        <v>0</v>
      </c>
      <c r="I4" s="4" t="s">
        <v>60</v>
      </c>
      <c r="J4" s="10">
        <f>SUM(F16,F27,F38,F50,F61,F72,F84,F95,F106,F118,F129,F140)</f>
        <v>0</v>
      </c>
      <c r="K4" s="4" t="s">
        <v>63</v>
      </c>
      <c r="L4" s="10">
        <f>SUM(H4,J4)</f>
        <v>0</v>
      </c>
    </row>
    <row r="5" spans="2:12" ht="6" customHeight="1" x14ac:dyDescent="0.3">
      <c r="L5" s="5"/>
    </row>
    <row r="6" spans="2:12" s="6" customFormat="1" ht="24.95" customHeight="1" x14ac:dyDescent="0.2">
      <c r="B6" s="27" t="s">
        <v>3</v>
      </c>
      <c r="C6" s="27"/>
      <c r="D6" s="27"/>
      <c r="E6" s="27"/>
      <c r="F6" s="27"/>
      <c r="G6" s="27"/>
      <c r="H6" s="27"/>
      <c r="I6" s="27"/>
      <c r="J6" s="27"/>
      <c r="K6" s="27"/>
      <c r="L6" s="27"/>
    </row>
    <row r="7" spans="2:12" ht="15" customHeight="1" x14ac:dyDescent="0.3">
      <c r="B7" s="17" t="s">
        <v>4</v>
      </c>
      <c r="C7" s="18" t="s">
        <v>39</v>
      </c>
      <c r="D7" s="18" t="s">
        <v>41</v>
      </c>
      <c r="E7" s="18" t="s">
        <v>54</v>
      </c>
      <c r="F7" s="18" t="s">
        <v>55</v>
      </c>
      <c r="G7" s="18" t="s">
        <v>58</v>
      </c>
      <c r="H7" s="18" t="s">
        <v>59</v>
      </c>
      <c r="I7" s="18" t="s">
        <v>61</v>
      </c>
      <c r="J7" s="18" t="s">
        <v>62</v>
      </c>
      <c r="K7" s="18" t="s">
        <v>64</v>
      </c>
      <c r="L7" s="19" t="s">
        <v>65</v>
      </c>
    </row>
    <row r="8" spans="2:12" ht="15" customHeight="1" x14ac:dyDescent="0.3">
      <c r="B8" s="15" t="s">
        <v>5</v>
      </c>
      <c r="C8" s="11"/>
      <c r="D8" s="12"/>
      <c r="E8" s="11"/>
      <c r="F8" s="12"/>
      <c r="G8" s="11"/>
      <c r="H8" s="12"/>
      <c r="I8" s="11"/>
      <c r="J8" s="12"/>
      <c r="K8" s="11"/>
      <c r="L8" s="16"/>
    </row>
    <row r="9" spans="2:12" ht="15" customHeight="1" x14ac:dyDescent="0.3">
      <c r="B9" s="15" t="s">
        <v>6</v>
      </c>
      <c r="C9" s="11"/>
      <c r="D9" s="12"/>
      <c r="E9" s="11"/>
      <c r="F9" s="12"/>
      <c r="G9" s="11"/>
      <c r="H9" s="12"/>
      <c r="I9" s="11"/>
      <c r="J9" s="12"/>
      <c r="K9" s="11"/>
      <c r="L9" s="16"/>
    </row>
    <row r="10" spans="2:12" ht="15" customHeight="1" x14ac:dyDescent="0.3">
      <c r="B10" s="15" t="s">
        <v>7</v>
      </c>
      <c r="C10" s="11"/>
      <c r="D10" s="12"/>
      <c r="E10" s="11"/>
      <c r="F10" s="12"/>
      <c r="G10" s="11"/>
      <c r="H10" s="12"/>
      <c r="I10" s="11"/>
      <c r="J10" s="12"/>
      <c r="K10" s="11"/>
      <c r="L10" s="16"/>
    </row>
    <row r="11" spans="2:12" ht="15" customHeight="1" x14ac:dyDescent="0.3">
      <c r="B11" s="15" t="s">
        <v>8</v>
      </c>
      <c r="C11" s="11"/>
      <c r="D11" s="12"/>
      <c r="E11" s="11"/>
      <c r="F11" s="12"/>
      <c r="G11" s="11"/>
      <c r="H11" s="12"/>
      <c r="I11" s="11"/>
      <c r="J11" s="12"/>
      <c r="K11" s="11"/>
      <c r="L11" s="16"/>
    </row>
    <row r="12" spans="2:12" ht="15" customHeight="1" x14ac:dyDescent="0.3">
      <c r="B12" s="15" t="s">
        <v>9</v>
      </c>
      <c r="C12" s="11"/>
      <c r="D12" s="12"/>
      <c r="E12" s="11"/>
      <c r="F12" s="12"/>
      <c r="G12" s="11"/>
      <c r="H12" s="12"/>
      <c r="I12" s="11"/>
      <c r="J12" s="12"/>
      <c r="K12" s="11"/>
      <c r="L12" s="16"/>
    </row>
    <row r="13" spans="2:12" ht="15" customHeight="1" x14ac:dyDescent="0.3">
      <c r="B13" s="15" t="s">
        <v>10</v>
      </c>
      <c r="C13" s="11"/>
      <c r="D13" s="12"/>
      <c r="E13" s="11"/>
      <c r="F13" s="12"/>
      <c r="G13" s="11"/>
      <c r="H13" s="12"/>
      <c r="I13" s="11"/>
      <c r="J13" s="12"/>
      <c r="K13" s="11"/>
      <c r="L13" s="16"/>
    </row>
    <row r="14" spans="2:12" ht="15" customHeight="1" x14ac:dyDescent="0.3">
      <c r="B14" s="15" t="s">
        <v>11</v>
      </c>
      <c r="C14" s="11"/>
      <c r="D14" s="12"/>
      <c r="E14" s="11"/>
      <c r="F14" s="12"/>
      <c r="G14" s="11"/>
      <c r="H14" s="12"/>
      <c r="I14" s="11"/>
      <c r="J14" s="12"/>
      <c r="K14" s="11"/>
      <c r="L14" s="16"/>
    </row>
    <row r="15" spans="2:12" ht="15" customHeight="1" x14ac:dyDescent="0.3">
      <c r="B15" s="20" t="s">
        <v>12</v>
      </c>
      <c r="C15" s="21">
        <f>SUBTOTAL(109,Janvier[Semaine 1])</f>
        <v>0</v>
      </c>
      <c r="D15" s="22">
        <f>SUBTOTAL(109,Janvier[Heures supplémentaires])</f>
        <v>0</v>
      </c>
      <c r="E15" s="21">
        <f>SUBTOTAL(109,Janvier[Semaine 2])</f>
        <v>0</v>
      </c>
      <c r="F15" s="22">
        <f>SUBTOTAL(109,Janvier[[Heures supplémentaires ]])</f>
        <v>0</v>
      </c>
      <c r="G15" s="21">
        <f>SUBTOTAL(109,Janvier[Semaine 3])</f>
        <v>0</v>
      </c>
      <c r="H15" s="22">
        <f>SUBTOTAL(109,Janvier[[Heures supplémentaires  ]])</f>
        <v>0</v>
      </c>
      <c r="I15" s="21">
        <f>SUBTOTAL(109,Janvier[Semaine 4])</f>
        <v>0</v>
      </c>
      <c r="J15" s="22">
        <f>SUBTOTAL(109,Janvier[[Heures supplémentaires   ]])</f>
        <v>0</v>
      </c>
      <c r="K15" s="21">
        <f>SUBTOTAL(109,Janvier[Semaine 5])</f>
        <v>0</v>
      </c>
      <c r="L15" s="23">
        <f>SUBTOTAL(109,Janvier[[Heures supplémentaires    ]])</f>
        <v>0</v>
      </c>
    </row>
    <row r="16" spans="2:12" ht="15" customHeight="1" x14ac:dyDescent="0.3">
      <c r="B16" s="14" t="s">
        <v>13</v>
      </c>
      <c r="C16" s="13">
        <f>SUM(Janvier[[#Totals],[Semaine 1]],Janvier[[#Totals],[Semaine 2]],Janvier[[#Totals],[Semaine 3]],Janvier[[#Totals],[Semaine 4]],Janvier[[#Totals],[Semaine 5]])</f>
        <v>0</v>
      </c>
      <c r="D16" s="25" t="s">
        <v>42</v>
      </c>
      <c r="E16" s="25"/>
      <c r="F16" s="13">
        <f>SUM(Janvier[[#Totals],[Heures supplémentaires]],Janvier[[#Totals],[Heures supplémentaires ]],Janvier[[#Totals],[Heures supplémentaires  ]],Janvier[[#Totals],[Heures supplémentaires   ]],Janvier[[#Totals],[Heures supplémentaires    ]])</f>
        <v>0</v>
      </c>
    </row>
    <row r="17" spans="2:12" ht="9" customHeight="1" x14ac:dyDescent="0.3"/>
    <row r="18" spans="2:12" ht="15" customHeight="1" x14ac:dyDescent="0.3">
      <c r="B18" s="17" t="s">
        <v>14</v>
      </c>
      <c r="C18" s="18" t="s">
        <v>39</v>
      </c>
      <c r="D18" s="18" t="s">
        <v>41</v>
      </c>
      <c r="E18" s="18" t="s">
        <v>54</v>
      </c>
      <c r="F18" s="18" t="s">
        <v>55</v>
      </c>
      <c r="G18" s="18" t="s">
        <v>58</v>
      </c>
      <c r="H18" s="18" t="s">
        <v>59</v>
      </c>
      <c r="I18" s="18" t="s">
        <v>61</v>
      </c>
      <c r="J18" s="18" t="s">
        <v>62</v>
      </c>
      <c r="K18" s="18" t="s">
        <v>64</v>
      </c>
      <c r="L18" s="19" t="s">
        <v>65</v>
      </c>
    </row>
    <row r="19" spans="2:12" ht="15" customHeight="1" x14ac:dyDescent="0.3">
      <c r="B19" s="15" t="s">
        <v>5</v>
      </c>
      <c r="C19" s="11"/>
      <c r="D19" s="12"/>
      <c r="E19" s="11"/>
      <c r="F19" s="12"/>
      <c r="G19" s="11"/>
      <c r="H19" s="12"/>
      <c r="I19" s="11"/>
      <c r="J19" s="12"/>
      <c r="K19" s="11"/>
      <c r="L19" s="16"/>
    </row>
    <row r="20" spans="2:12" ht="15" customHeight="1" x14ac:dyDescent="0.3">
      <c r="B20" s="15" t="s">
        <v>6</v>
      </c>
      <c r="C20" s="11"/>
      <c r="D20" s="12"/>
      <c r="E20" s="11"/>
      <c r="F20" s="12"/>
      <c r="G20" s="11"/>
      <c r="H20" s="12"/>
      <c r="I20" s="11"/>
      <c r="J20" s="12"/>
      <c r="K20" s="11"/>
      <c r="L20" s="16"/>
    </row>
    <row r="21" spans="2:12" ht="15" customHeight="1" x14ac:dyDescent="0.3">
      <c r="B21" s="15" t="s">
        <v>7</v>
      </c>
      <c r="C21" s="11"/>
      <c r="D21" s="12"/>
      <c r="E21" s="11"/>
      <c r="F21" s="12"/>
      <c r="G21" s="11"/>
      <c r="H21" s="12"/>
      <c r="I21" s="11"/>
      <c r="J21" s="12"/>
      <c r="K21" s="11"/>
      <c r="L21" s="16"/>
    </row>
    <row r="22" spans="2:12" ht="15" customHeight="1" x14ac:dyDescent="0.3">
      <c r="B22" s="15" t="s">
        <v>8</v>
      </c>
      <c r="C22" s="11"/>
      <c r="D22" s="12"/>
      <c r="E22" s="11"/>
      <c r="F22" s="12"/>
      <c r="G22" s="11"/>
      <c r="H22" s="12"/>
      <c r="I22" s="11"/>
      <c r="J22" s="12"/>
      <c r="K22" s="11"/>
      <c r="L22" s="16"/>
    </row>
    <row r="23" spans="2:12" ht="15" customHeight="1" x14ac:dyDescent="0.3">
      <c r="B23" s="15" t="s">
        <v>9</v>
      </c>
      <c r="C23" s="11"/>
      <c r="D23" s="12"/>
      <c r="E23" s="11"/>
      <c r="F23" s="12"/>
      <c r="G23" s="11"/>
      <c r="H23" s="12"/>
      <c r="I23" s="11"/>
      <c r="J23" s="12"/>
      <c r="K23" s="11"/>
      <c r="L23" s="16"/>
    </row>
    <row r="24" spans="2:12" ht="15" customHeight="1" x14ac:dyDescent="0.3">
      <c r="B24" s="15" t="s">
        <v>10</v>
      </c>
      <c r="C24" s="11"/>
      <c r="D24" s="12"/>
      <c r="E24" s="11"/>
      <c r="F24" s="12"/>
      <c r="G24" s="11"/>
      <c r="H24" s="12"/>
      <c r="I24" s="11"/>
      <c r="J24" s="12"/>
      <c r="K24" s="11"/>
      <c r="L24" s="16"/>
    </row>
    <row r="25" spans="2:12" ht="15" customHeight="1" x14ac:dyDescent="0.3">
      <c r="B25" s="15" t="s">
        <v>11</v>
      </c>
      <c r="C25" s="11"/>
      <c r="D25" s="12"/>
      <c r="E25" s="11"/>
      <c r="F25" s="12"/>
      <c r="G25" s="11"/>
      <c r="H25" s="12"/>
      <c r="I25" s="11"/>
      <c r="J25" s="12"/>
      <c r="K25" s="11"/>
      <c r="L25" s="16"/>
    </row>
    <row r="26" spans="2:12" ht="15" customHeight="1" x14ac:dyDescent="0.3">
      <c r="B26" s="20" t="s">
        <v>12</v>
      </c>
      <c r="C26" s="21">
        <f>SUBTOTAL(109,Février[Semaine 1])</f>
        <v>0</v>
      </c>
      <c r="D26" s="22">
        <f>SUBTOTAL(109,Février[Heures supplémentaires])</f>
        <v>0</v>
      </c>
      <c r="E26" s="21">
        <f>SUBTOTAL(109,Février[Semaine 2])</f>
        <v>0</v>
      </c>
      <c r="F26" s="22">
        <f>SUBTOTAL(109,Février[[Heures supplémentaires ]])</f>
        <v>0</v>
      </c>
      <c r="G26" s="21">
        <f>SUBTOTAL(109,Février[Semaine 3])</f>
        <v>0</v>
      </c>
      <c r="H26" s="22">
        <f>SUBTOTAL(109,Février[[Heures supplémentaires  ]])</f>
        <v>0</v>
      </c>
      <c r="I26" s="21">
        <f>SUBTOTAL(109,Février[Semaine 4])</f>
        <v>0</v>
      </c>
      <c r="J26" s="22">
        <f>SUBTOTAL(109,Février[[Heures supplémentaires   ]])</f>
        <v>0</v>
      </c>
      <c r="K26" s="21">
        <f>SUBTOTAL(109,Février[Semaine 5])</f>
        <v>0</v>
      </c>
      <c r="L26" s="23">
        <f>SUBTOTAL(109,Février[[Heures supplémentaires    ]])</f>
        <v>0</v>
      </c>
    </row>
    <row r="27" spans="2:12" ht="15" customHeight="1" x14ac:dyDescent="0.3">
      <c r="B27" s="14" t="s">
        <v>15</v>
      </c>
      <c r="C27" s="13">
        <f>SUM(Février[[#Totals],[Semaine 1]],Février[[#Totals],[Semaine 2]],Février[[#Totals],[Semaine 3]],Février[[#Totals],[Semaine 4]],Février[[#Totals],[Semaine 5]])</f>
        <v>0</v>
      </c>
      <c r="D27" s="25" t="s">
        <v>43</v>
      </c>
      <c r="E27" s="25"/>
      <c r="F27" s="13">
        <f>SUM(Février[[#Totals],[Heures supplémentaires]],Février[[#Totals],[Heures supplémentaires ]],Février[[#Totals],[Heures supplémentaires  ]],Février[[#Totals],[Heures supplémentaires   ]],Février[[#Totals],[Heures supplémentaires    ]])</f>
        <v>0</v>
      </c>
    </row>
    <row r="28" spans="2:12" ht="9" customHeight="1" x14ac:dyDescent="0.3"/>
    <row r="29" spans="2:12" ht="15" customHeight="1" x14ac:dyDescent="0.3">
      <c r="B29" s="17" t="s">
        <v>16</v>
      </c>
      <c r="C29" s="18" t="s">
        <v>39</v>
      </c>
      <c r="D29" s="18" t="s">
        <v>41</v>
      </c>
      <c r="E29" s="18" t="s">
        <v>54</v>
      </c>
      <c r="F29" s="18" t="s">
        <v>55</v>
      </c>
      <c r="G29" s="18" t="s">
        <v>58</v>
      </c>
      <c r="H29" s="18" t="s">
        <v>59</v>
      </c>
      <c r="I29" s="18" t="s">
        <v>61</v>
      </c>
      <c r="J29" s="18" t="s">
        <v>62</v>
      </c>
      <c r="K29" s="18" t="s">
        <v>64</v>
      </c>
      <c r="L29" s="19" t="s">
        <v>65</v>
      </c>
    </row>
    <row r="30" spans="2:12" ht="15" customHeight="1" x14ac:dyDescent="0.3">
      <c r="B30" s="15" t="s">
        <v>5</v>
      </c>
      <c r="C30" s="11"/>
      <c r="D30" s="12"/>
      <c r="E30" s="11"/>
      <c r="F30" s="12"/>
      <c r="G30" s="11"/>
      <c r="H30" s="12"/>
      <c r="I30" s="11"/>
      <c r="J30" s="12"/>
      <c r="K30" s="11"/>
      <c r="L30" s="16"/>
    </row>
    <row r="31" spans="2:12" ht="15" customHeight="1" x14ac:dyDescent="0.3">
      <c r="B31" s="15" t="s">
        <v>6</v>
      </c>
      <c r="C31" s="11"/>
      <c r="D31" s="12"/>
      <c r="E31" s="11"/>
      <c r="F31" s="12"/>
      <c r="G31" s="11"/>
      <c r="H31" s="12"/>
      <c r="I31" s="11"/>
      <c r="J31" s="12"/>
      <c r="K31" s="11"/>
      <c r="L31" s="16"/>
    </row>
    <row r="32" spans="2:12" ht="15" customHeight="1" x14ac:dyDescent="0.3">
      <c r="B32" s="15" t="s">
        <v>7</v>
      </c>
      <c r="C32" s="11"/>
      <c r="D32" s="12"/>
      <c r="E32" s="11"/>
      <c r="F32" s="12"/>
      <c r="G32" s="11"/>
      <c r="H32" s="12"/>
      <c r="I32" s="11"/>
      <c r="J32" s="12"/>
      <c r="K32" s="11"/>
      <c r="L32" s="16"/>
    </row>
    <row r="33" spans="2:12" ht="15" customHeight="1" x14ac:dyDescent="0.3">
      <c r="B33" s="15" t="s">
        <v>8</v>
      </c>
      <c r="C33" s="11"/>
      <c r="D33" s="12"/>
      <c r="E33" s="11"/>
      <c r="F33" s="12"/>
      <c r="G33" s="11"/>
      <c r="H33" s="12"/>
      <c r="I33" s="11"/>
      <c r="J33" s="12"/>
      <c r="K33" s="11"/>
      <c r="L33" s="16"/>
    </row>
    <row r="34" spans="2:12" ht="15" customHeight="1" x14ac:dyDescent="0.3">
      <c r="B34" s="15" t="s">
        <v>9</v>
      </c>
      <c r="C34" s="11"/>
      <c r="D34" s="12"/>
      <c r="E34" s="11"/>
      <c r="F34" s="12"/>
      <c r="G34" s="11"/>
      <c r="H34" s="12"/>
      <c r="I34" s="11"/>
      <c r="J34" s="12"/>
      <c r="K34" s="11"/>
      <c r="L34" s="16"/>
    </row>
    <row r="35" spans="2:12" ht="15" customHeight="1" x14ac:dyDescent="0.3">
      <c r="B35" s="15" t="s">
        <v>10</v>
      </c>
      <c r="C35" s="11"/>
      <c r="D35" s="12"/>
      <c r="E35" s="11"/>
      <c r="F35" s="12"/>
      <c r="G35" s="11"/>
      <c r="H35" s="12"/>
      <c r="I35" s="11"/>
      <c r="J35" s="12"/>
      <c r="K35" s="11"/>
      <c r="L35" s="16"/>
    </row>
    <row r="36" spans="2:12" ht="15" customHeight="1" x14ac:dyDescent="0.3">
      <c r="B36" s="15" t="s">
        <v>11</v>
      </c>
      <c r="C36" s="11"/>
      <c r="D36" s="12"/>
      <c r="E36" s="11"/>
      <c r="F36" s="12"/>
      <c r="G36" s="11"/>
      <c r="H36" s="12"/>
      <c r="I36" s="11"/>
      <c r="J36" s="12"/>
      <c r="K36" s="11"/>
      <c r="L36" s="16"/>
    </row>
    <row r="37" spans="2:12" ht="15" customHeight="1" x14ac:dyDescent="0.3">
      <c r="B37" s="20" t="s">
        <v>12</v>
      </c>
      <c r="C37" s="21">
        <f>SUBTOTAL(109,Mars[Semaine 1])</f>
        <v>0</v>
      </c>
      <c r="D37" s="22">
        <f>SUBTOTAL(109,Mars[Heures supplémentaires])</f>
        <v>0</v>
      </c>
      <c r="E37" s="21">
        <f>SUBTOTAL(109,Mars[Semaine 2])</f>
        <v>0</v>
      </c>
      <c r="F37" s="22">
        <f>SUBTOTAL(109,Mars[[Heures supplémentaires ]])</f>
        <v>0</v>
      </c>
      <c r="G37" s="21">
        <f>SUBTOTAL(109,Mars[Semaine 3])</f>
        <v>0</v>
      </c>
      <c r="H37" s="22">
        <f>SUBTOTAL(109,Mars[[Heures supplémentaires  ]])</f>
        <v>0</v>
      </c>
      <c r="I37" s="21">
        <f>SUBTOTAL(109,Mars[Semaine 4])</f>
        <v>0</v>
      </c>
      <c r="J37" s="22">
        <f>SUBTOTAL(109,Mars[[Heures supplémentaires   ]])</f>
        <v>0</v>
      </c>
      <c r="K37" s="21">
        <f>SUBTOTAL(109,Mars[Semaine 5])</f>
        <v>0</v>
      </c>
      <c r="L37" s="23">
        <f>SUBTOTAL(109,Mars[[Heures supplémentaires    ]])</f>
        <v>0</v>
      </c>
    </row>
    <row r="38" spans="2:12" ht="15" customHeight="1" x14ac:dyDescent="0.3">
      <c r="B38" s="14" t="s">
        <v>17</v>
      </c>
      <c r="C38" s="13">
        <f>SUM(Mars[[#Totals],[Semaine 1]],Mars[[#Totals],[Semaine 2]],Mars[[#Totals],[Semaine 3]],Mars[[#Totals],[Semaine 4]],Mars[[#Totals],[Semaine 5]])</f>
        <v>0</v>
      </c>
      <c r="D38" s="25" t="s">
        <v>44</v>
      </c>
      <c r="E38" s="25"/>
      <c r="F38" s="13">
        <f>SUM(Mars[[#Totals],[Heures supplémentaires]],Mars[[#Totals],[Heures supplémentaires ]],Mars[[#Totals],[Heures supplémentaires  ]],Mars[[#Totals],[Heures supplémentaires   ]],Mars[[#Totals],[Heures supplémentaires    ]])</f>
        <v>0</v>
      </c>
    </row>
    <row r="39" spans="2:12" ht="9" customHeight="1" x14ac:dyDescent="0.3"/>
    <row r="40" spans="2:12" s="7" customFormat="1" ht="24.95" customHeight="1" x14ac:dyDescent="0.2">
      <c r="B40" s="27" t="s">
        <v>18</v>
      </c>
      <c r="C40" s="27"/>
      <c r="D40" s="27"/>
      <c r="E40" s="27"/>
      <c r="F40" s="27"/>
      <c r="G40" s="27"/>
      <c r="H40" s="27"/>
      <c r="I40" s="27"/>
      <c r="J40" s="27"/>
      <c r="K40" s="27"/>
      <c r="L40" s="27"/>
    </row>
    <row r="41" spans="2:12" ht="15" customHeight="1" x14ac:dyDescent="0.3">
      <c r="B41" s="17" t="s">
        <v>19</v>
      </c>
      <c r="C41" s="18" t="s">
        <v>39</v>
      </c>
      <c r="D41" s="18" t="s">
        <v>41</v>
      </c>
      <c r="E41" s="18" t="s">
        <v>54</v>
      </c>
      <c r="F41" s="18" t="s">
        <v>55</v>
      </c>
      <c r="G41" s="18" t="s">
        <v>58</v>
      </c>
      <c r="H41" s="18" t="s">
        <v>59</v>
      </c>
      <c r="I41" s="18" t="s">
        <v>61</v>
      </c>
      <c r="J41" s="18" t="s">
        <v>62</v>
      </c>
      <c r="K41" s="18" t="s">
        <v>64</v>
      </c>
      <c r="L41" s="19" t="s">
        <v>65</v>
      </c>
    </row>
    <row r="42" spans="2:12" ht="15" customHeight="1" x14ac:dyDescent="0.3">
      <c r="B42" s="15" t="s">
        <v>5</v>
      </c>
      <c r="C42" s="11"/>
      <c r="D42" s="12"/>
      <c r="E42" s="11"/>
      <c r="F42" s="12"/>
      <c r="G42" s="11"/>
      <c r="H42" s="12"/>
      <c r="I42" s="11"/>
      <c r="J42" s="12"/>
      <c r="K42" s="11"/>
      <c r="L42" s="16"/>
    </row>
    <row r="43" spans="2:12" ht="15" customHeight="1" x14ac:dyDescent="0.3">
      <c r="B43" s="15" t="s">
        <v>6</v>
      </c>
      <c r="C43" s="11"/>
      <c r="D43" s="12"/>
      <c r="E43" s="11"/>
      <c r="F43" s="12"/>
      <c r="G43" s="11"/>
      <c r="H43" s="12"/>
      <c r="I43" s="11"/>
      <c r="J43" s="12"/>
      <c r="K43" s="11"/>
      <c r="L43" s="16"/>
    </row>
    <row r="44" spans="2:12" ht="15" customHeight="1" x14ac:dyDescent="0.3">
      <c r="B44" s="15" t="s">
        <v>7</v>
      </c>
      <c r="C44" s="11"/>
      <c r="D44" s="12"/>
      <c r="E44" s="11"/>
      <c r="F44" s="12"/>
      <c r="G44" s="11"/>
      <c r="H44" s="12"/>
      <c r="I44" s="11"/>
      <c r="J44" s="12"/>
      <c r="K44" s="11"/>
      <c r="L44" s="16"/>
    </row>
    <row r="45" spans="2:12" ht="15" customHeight="1" x14ac:dyDescent="0.3">
      <c r="B45" s="15" t="s">
        <v>8</v>
      </c>
      <c r="C45" s="11"/>
      <c r="D45" s="12"/>
      <c r="E45" s="11"/>
      <c r="F45" s="12"/>
      <c r="G45" s="11"/>
      <c r="H45" s="12"/>
      <c r="I45" s="11"/>
      <c r="J45" s="12"/>
      <c r="K45" s="11"/>
      <c r="L45" s="16"/>
    </row>
    <row r="46" spans="2:12" ht="15" customHeight="1" x14ac:dyDescent="0.3">
      <c r="B46" s="15" t="s">
        <v>9</v>
      </c>
      <c r="C46" s="11"/>
      <c r="D46" s="12"/>
      <c r="E46" s="11"/>
      <c r="F46" s="12"/>
      <c r="G46" s="11"/>
      <c r="H46" s="12"/>
      <c r="I46" s="11"/>
      <c r="J46" s="12"/>
      <c r="K46" s="11"/>
      <c r="L46" s="16"/>
    </row>
    <row r="47" spans="2:12" ht="15" customHeight="1" x14ac:dyDescent="0.3">
      <c r="B47" s="15" t="s">
        <v>10</v>
      </c>
      <c r="C47" s="11"/>
      <c r="D47" s="12"/>
      <c r="E47" s="11"/>
      <c r="F47" s="12"/>
      <c r="G47" s="11"/>
      <c r="H47" s="12"/>
      <c r="I47" s="11"/>
      <c r="J47" s="12"/>
      <c r="K47" s="11"/>
      <c r="L47" s="16"/>
    </row>
    <row r="48" spans="2:12" ht="15" customHeight="1" x14ac:dyDescent="0.3">
      <c r="B48" s="15" t="s">
        <v>11</v>
      </c>
      <c r="C48" s="11"/>
      <c r="D48" s="12"/>
      <c r="E48" s="11"/>
      <c r="F48" s="12"/>
      <c r="G48" s="11"/>
      <c r="H48" s="12"/>
      <c r="I48" s="11"/>
      <c r="J48" s="12"/>
      <c r="K48" s="11"/>
      <c r="L48" s="16"/>
    </row>
    <row r="49" spans="2:12" ht="15" customHeight="1" x14ac:dyDescent="0.3">
      <c r="B49" s="20" t="s">
        <v>12</v>
      </c>
      <c r="C49" s="21">
        <f>SUBTOTAL(109,Avril[Semaine 1])</f>
        <v>0</v>
      </c>
      <c r="D49" s="22">
        <f>SUBTOTAL(109,Avril[Heures supplémentaires])</f>
        <v>0</v>
      </c>
      <c r="E49" s="21">
        <f>SUBTOTAL(109,Avril[Semaine 2])</f>
        <v>0</v>
      </c>
      <c r="F49" s="22">
        <f>SUBTOTAL(109,Avril[[Heures supplémentaires ]])</f>
        <v>0</v>
      </c>
      <c r="G49" s="21">
        <f>SUBTOTAL(109,Avril[Semaine 3])</f>
        <v>0</v>
      </c>
      <c r="H49" s="22">
        <f>SUBTOTAL(109,Avril[[Heures supplémentaires  ]])</f>
        <v>0</v>
      </c>
      <c r="I49" s="21">
        <f>SUBTOTAL(109,Avril[Semaine 4])</f>
        <v>0</v>
      </c>
      <c r="J49" s="22">
        <f>SUBTOTAL(109,Avril[[Heures supplémentaires   ]])</f>
        <v>0</v>
      </c>
      <c r="K49" s="21">
        <f>SUBTOTAL(109,Avril[Semaine 5])</f>
        <v>0</v>
      </c>
      <c r="L49" s="23">
        <f>SUBTOTAL(109,Avril[[Heures supplémentaires    ]])</f>
        <v>0</v>
      </c>
    </row>
    <row r="50" spans="2:12" ht="15" customHeight="1" x14ac:dyDescent="0.3">
      <c r="B50" s="14" t="s">
        <v>20</v>
      </c>
      <c r="C50" s="13">
        <f>SUM(Avril[[#Totals],[Semaine 1]],Avril[[#Totals],[Semaine 2]],Avril[[#Totals],[Semaine 3]],Avril[[#Totals],[Semaine 4]],Avril[[#Totals],[Semaine 5]])</f>
        <v>0</v>
      </c>
      <c r="D50" s="25" t="s">
        <v>45</v>
      </c>
      <c r="E50" s="25"/>
      <c r="F50" s="13">
        <f>SUM(Avril[[#Totals],[Heures supplémentaires]],Avril[[#Totals],[Heures supplémentaires ]],Avril[[#Totals],[Heures supplémentaires  ]],Avril[[#Totals],[Heures supplémentaires   ]],Avril[[#Totals],[Heures supplémentaires    ]])</f>
        <v>0</v>
      </c>
    </row>
    <row r="51" spans="2:12" ht="9" customHeight="1" x14ac:dyDescent="0.3"/>
    <row r="52" spans="2:12" ht="15" customHeight="1" x14ac:dyDescent="0.3">
      <c r="B52" s="17" t="s">
        <v>21</v>
      </c>
      <c r="C52" s="18" t="s">
        <v>39</v>
      </c>
      <c r="D52" s="18" t="s">
        <v>41</v>
      </c>
      <c r="E52" s="18" t="s">
        <v>54</v>
      </c>
      <c r="F52" s="18" t="s">
        <v>55</v>
      </c>
      <c r="G52" s="18" t="s">
        <v>58</v>
      </c>
      <c r="H52" s="18" t="s">
        <v>59</v>
      </c>
      <c r="I52" s="18" t="s">
        <v>61</v>
      </c>
      <c r="J52" s="18" t="s">
        <v>62</v>
      </c>
      <c r="K52" s="18" t="s">
        <v>64</v>
      </c>
      <c r="L52" s="19" t="s">
        <v>65</v>
      </c>
    </row>
    <row r="53" spans="2:12" ht="15" customHeight="1" x14ac:dyDescent="0.3">
      <c r="B53" s="15" t="s">
        <v>5</v>
      </c>
      <c r="C53" s="11"/>
      <c r="D53" s="12"/>
      <c r="E53" s="11"/>
      <c r="F53" s="12"/>
      <c r="G53" s="11"/>
      <c r="H53" s="12"/>
      <c r="I53" s="11"/>
      <c r="J53" s="12"/>
      <c r="K53" s="11"/>
      <c r="L53" s="16"/>
    </row>
    <row r="54" spans="2:12" ht="15" customHeight="1" x14ac:dyDescent="0.3">
      <c r="B54" s="15" t="s">
        <v>6</v>
      </c>
      <c r="C54" s="11"/>
      <c r="D54" s="12"/>
      <c r="E54" s="11"/>
      <c r="F54" s="12"/>
      <c r="G54" s="11"/>
      <c r="H54" s="12"/>
      <c r="I54" s="11"/>
      <c r="J54" s="12"/>
      <c r="K54" s="11"/>
      <c r="L54" s="16"/>
    </row>
    <row r="55" spans="2:12" ht="15" customHeight="1" x14ac:dyDescent="0.3">
      <c r="B55" s="15" t="s">
        <v>7</v>
      </c>
      <c r="C55" s="11"/>
      <c r="D55" s="12"/>
      <c r="E55" s="11"/>
      <c r="F55" s="12"/>
      <c r="G55" s="11"/>
      <c r="H55" s="12"/>
      <c r="I55" s="11"/>
      <c r="J55" s="12"/>
      <c r="K55" s="11"/>
      <c r="L55" s="16"/>
    </row>
    <row r="56" spans="2:12" ht="15" customHeight="1" x14ac:dyDescent="0.3">
      <c r="B56" s="15" t="s">
        <v>8</v>
      </c>
      <c r="C56" s="11"/>
      <c r="D56" s="12"/>
      <c r="E56" s="11"/>
      <c r="F56" s="12"/>
      <c r="G56" s="11"/>
      <c r="H56" s="12"/>
      <c r="I56" s="11"/>
      <c r="J56" s="12"/>
      <c r="K56" s="11"/>
      <c r="L56" s="16"/>
    </row>
    <row r="57" spans="2:12" ht="15" customHeight="1" x14ac:dyDescent="0.3">
      <c r="B57" s="15" t="s">
        <v>9</v>
      </c>
      <c r="C57" s="11"/>
      <c r="D57" s="12"/>
      <c r="E57" s="11"/>
      <c r="F57" s="12"/>
      <c r="G57" s="11"/>
      <c r="H57" s="12"/>
      <c r="I57" s="11"/>
      <c r="J57" s="12"/>
      <c r="K57" s="11"/>
      <c r="L57" s="16"/>
    </row>
    <row r="58" spans="2:12" ht="15" customHeight="1" x14ac:dyDescent="0.3">
      <c r="B58" s="15" t="s">
        <v>10</v>
      </c>
      <c r="C58" s="11"/>
      <c r="D58" s="12"/>
      <c r="E58" s="11"/>
      <c r="F58" s="12"/>
      <c r="G58" s="11"/>
      <c r="H58" s="12"/>
      <c r="I58" s="11"/>
      <c r="J58" s="12"/>
      <c r="K58" s="11"/>
      <c r="L58" s="16"/>
    </row>
    <row r="59" spans="2:12" ht="15" customHeight="1" x14ac:dyDescent="0.3">
      <c r="B59" s="15" t="s">
        <v>11</v>
      </c>
      <c r="C59" s="11"/>
      <c r="D59" s="12"/>
      <c r="E59" s="11"/>
      <c r="F59" s="12"/>
      <c r="G59" s="11"/>
      <c r="H59" s="12"/>
      <c r="I59" s="11"/>
      <c r="J59" s="12"/>
      <c r="K59" s="11"/>
      <c r="L59" s="16"/>
    </row>
    <row r="60" spans="2:12" ht="15" customHeight="1" x14ac:dyDescent="0.3">
      <c r="B60" s="20" t="s">
        <v>12</v>
      </c>
      <c r="C60" s="21">
        <f>SUBTOTAL(109,Mai[Semaine 1])</f>
        <v>0</v>
      </c>
      <c r="D60" s="22">
        <f>SUBTOTAL(109,Mai[Heures supplémentaires])</f>
        <v>0</v>
      </c>
      <c r="E60" s="21">
        <f>SUBTOTAL(109,Mai[Semaine 2])</f>
        <v>0</v>
      </c>
      <c r="F60" s="22">
        <f>SUBTOTAL(109,Mai[[Heures supplémentaires ]])</f>
        <v>0</v>
      </c>
      <c r="G60" s="21">
        <f>SUBTOTAL(109,Mai[Semaine 3])</f>
        <v>0</v>
      </c>
      <c r="H60" s="22">
        <f>SUBTOTAL(109,Mai[[Heures supplémentaires  ]])</f>
        <v>0</v>
      </c>
      <c r="I60" s="21">
        <f>SUBTOTAL(109,Mai[Semaine 4])</f>
        <v>0</v>
      </c>
      <c r="J60" s="22">
        <f>SUBTOTAL(109,Mai[[Heures supplémentaires   ]])</f>
        <v>0</v>
      </c>
      <c r="K60" s="21">
        <f>SUBTOTAL(109,Mai[Semaine 5])</f>
        <v>0</v>
      </c>
      <c r="L60" s="23">
        <f>SUBTOTAL(109,Mai[[Heures supplémentaires    ]])</f>
        <v>0</v>
      </c>
    </row>
    <row r="61" spans="2:12" ht="15" customHeight="1" x14ac:dyDescent="0.3">
      <c r="B61" s="14" t="s">
        <v>22</v>
      </c>
      <c r="C61" s="13">
        <f>SUM(Mai[[#Totals],[Semaine 1]],Mai[[#Totals],[Semaine 2]],Mai[[#Totals],[Semaine 3]],Mai[[#Totals],[Semaine 4]],Mai[[#Totals],[Semaine 5]])</f>
        <v>0</v>
      </c>
      <c r="D61" s="25" t="s">
        <v>46</v>
      </c>
      <c r="E61" s="25"/>
      <c r="F61" s="13">
        <f>SUM(Mai[[#Totals],[Heures supplémentaires]],Mai[[#Totals],[Heures supplémentaires ]],Mai[[#Totals],[Heures supplémentaires  ]],Mai[[#Totals],[Heures supplémentaires   ]],Mai[[#Totals],[Heures supplémentaires    ]])</f>
        <v>0</v>
      </c>
    </row>
    <row r="62" spans="2:12" ht="9" customHeight="1" x14ac:dyDescent="0.3"/>
    <row r="63" spans="2:12" ht="15" customHeight="1" x14ac:dyDescent="0.3">
      <c r="B63" s="17" t="s">
        <v>23</v>
      </c>
      <c r="C63" s="18" t="s">
        <v>39</v>
      </c>
      <c r="D63" s="18" t="s">
        <v>41</v>
      </c>
      <c r="E63" s="18" t="s">
        <v>54</v>
      </c>
      <c r="F63" s="18" t="s">
        <v>55</v>
      </c>
      <c r="G63" s="18" t="s">
        <v>58</v>
      </c>
      <c r="H63" s="18" t="s">
        <v>59</v>
      </c>
      <c r="I63" s="18" t="s">
        <v>61</v>
      </c>
      <c r="J63" s="18" t="s">
        <v>62</v>
      </c>
      <c r="K63" s="18" t="s">
        <v>64</v>
      </c>
      <c r="L63" s="19" t="s">
        <v>65</v>
      </c>
    </row>
    <row r="64" spans="2:12" ht="15" customHeight="1" x14ac:dyDescent="0.3">
      <c r="B64" s="15" t="s">
        <v>5</v>
      </c>
      <c r="C64" s="11"/>
      <c r="D64" s="12"/>
      <c r="E64" s="11"/>
      <c r="F64" s="12"/>
      <c r="G64" s="11"/>
      <c r="H64" s="12"/>
      <c r="I64" s="11"/>
      <c r="J64" s="12"/>
      <c r="K64" s="11"/>
      <c r="L64" s="16"/>
    </row>
    <row r="65" spans="2:12" ht="15" customHeight="1" x14ac:dyDescent="0.3">
      <c r="B65" s="15" t="s">
        <v>6</v>
      </c>
      <c r="C65" s="11"/>
      <c r="D65" s="12"/>
      <c r="E65" s="11"/>
      <c r="F65" s="12"/>
      <c r="G65" s="11"/>
      <c r="H65" s="12"/>
      <c r="I65" s="11"/>
      <c r="J65" s="12"/>
      <c r="K65" s="11"/>
      <c r="L65" s="16"/>
    </row>
    <row r="66" spans="2:12" ht="15" customHeight="1" x14ac:dyDescent="0.3">
      <c r="B66" s="15" t="s">
        <v>7</v>
      </c>
      <c r="C66" s="11"/>
      <c r="D66" s="12"/>
      <c r="E66" s="11"/>
      <c r="F66" s="12"/>
      <c r="G66" s="11"/>
      <c r="H66" s="12"/>
      <c r="I66" s="11"/>
      <c r="J66" s="12"/>
      <c r="K66" s="11"/>
      <c r="L66" s="16"/>
    </row>
    <row r="67" spans="2:12" ht="15" customHeight="1" x14ac:dyDescent="0.3">
      <c r="B67" s="15" t="s">
        <v>8</v>
      </c>
      <c r="C67" s="11"/>
      <c r="D67" s="12"/>
      <c r="E67" s="11"/>
      <c r="F67" s="12"/>
      <c r="G67" s="11"/>
      <c r="H67" s="12"/>
      <c r="I67" s="11"/>
      <c r="J67" s="12"/>
      <c r="K67" s="11"/>
      <c r="L67" s="16"/>
    </row>
    <row r="68" spans="2:12" ht="15" customHeight="1" x14ac:dyDescent="0.3">
      <c r="B68" s="15" t="s">
        <v>9</v>
      </c>
      <c r="C68" s="11"/>
      <c r="D68" s="12"/>
      <c r="E68" s="11"/>
      <c r="F68" s="12"/>
      <c r="G68" s="11"/>
      <c r="H68" s="12"/>
      <c r="I68" s="11"/>
      <c r="J68" s="12"/>
      <c r="K68" s="11"/>
      <c r="L68" s="16"/>
    </row>
    <row r="69" spans="2:12" ht="15" customHeight="1" x14ac:dyDescent="0.3">
      <c r="B69" s="15" t="s">
        <v>10</v>
      </c>
      <c r="C69" s="11"/>
      <c r="D69" s="12"/>
      <c r="E69" s="11"/>
      <c r="F69" s="12"/>
      <c r="G69" s="11"/>
      <c r="H69" s="12"/>
      <c r="I69" s="11"/>
      <c r="J69" s="12"/>
      <c r="K69" s="11"/>
      <c r="L69" s="16"/>
    </row>
    <row r="70" spans="2:12" ht="15" customHeight="1" x14ac:dyDescent="0.3">
      <c r="B70" s="15" t="s">
        <v>11</v>
      </c>
      <c r="C70" s="11"/>
      <c r="D70" s="12"/>
      <c r="E70" s="11"/>
      <c r="F70" s="12"/>
      <c r="G70" s="11"/>
      <c r="H70" s="12"/>
      <c r="I70" s="11"/>
      <c r="J70" s="12"/>
      <c r="K70" s="11"/>
      <c r="L70" s="16"/>
    </row>
    <row r="71" spans="2:12" ht="15" customHeight="1" x14ac:dyDescent="0.3">
      <c r="B71" s="20" t="s">
        <v>12</v>
      </c>
      <c r="C71" s="21">
        <f>SUBTOTAL(109,Juin[Semaine 1])</f>
        <v>0</v>
      </c>
      <c r="D71" s="22">
        <f>SUBTOTAL(109,Juin[Heures supplémentaires])</f>
        <v>0</v>
      </c>
      <c r="E71" s="21">
        <f>SUBTOTAL(109,Juin[Semaine 2])</f>
        <v>0</v>
      </c>
      <c r="F71" s="22">
        <f>SUBTOTAL(109,Juin[[Heures supplémentaires ]])</f>
        <v>0</v>
      </c>
      <c r="G71" s="21">
        <f>SUBTOTAL(109,Juin[Semaine 3])</f>
        <v>0</v>
      </c>
      <c r="H71" s="22">
        <f>SUBTOTAL(109,Juin[[Heures supplémentaires  ]])</f>
        <v>0</v>
      </c>
      <c r="I71" s="21">
        <f>SUBTOTAL(109,Juin[Semaine 4])</f>
        <v>0</v>
      </c>
      <c r="J71" s="22">
        <f>SUBTOTAL(109,Juin[[Heures supplémentaires   ]])</f>
        <v>0</v>
      </c>
      <c r="K71" s="21">
        <f>SUBTOTAL(109,Juin[Semaine 5])</f>
        <v>0</v>
      </c>
      <c r="L71" s="23">
        <f>SUBTOTAL(109,Juin[[Heures supplémentaires    ]])</f>
        <v>0</v>
      </c>
    </row>
    <row r="72" spans="2:12" ht="15" customHeight="1" x14ac:dyDescent="0.3">
      <c r="B72" s="14" t="s">
        <v>24</v>
      </c>
      <c r="C72" s="13">
        <f>SUM(Juin[[#Totals],[Semaine 1]],Juin[[#Totals],[Semaine 2]],Juin[[#Totals],[Semaine 3]],Juin[[#Totals],[Semaine 4]],Juin[[#Totals],[Semaine 5]])</f>
        <v>0</v>
      </c>
      <c r="D72" s="25" t="s">
        <v>47</v>
      </c>
      <c r="E72" s="25"/>
      <c r="F72" s="13">
        <f>SUM(Juin[[#Totals],[Heures supplémentaires]],Juin[[#Totals],[Heures supplémentaires ]],Juin[[#Totals],[Heures supplémentaires  ]],Juin[[#Totals],[Heures supplémentaires   ]],Juin[[#Totals],[Heures supplémentaires    ]])</f>
        <v>0</v>
      </c>
    </row>
    <row r="73" spans="2:12" ht="9" customHeight="1" x14ac:dyDescent="0.3">
      <c r="B73" s="5"/>
      <c r="C73" s="5"/>
    </row>
    <row r="74" spans="2:12" s="6" customFormat="1" ht="24.95" customHeight="1" x14ac:dyDescent="0.2">
      <c r="B74" s="27" t="s">
        <v>25</v>
      </c>
      <c r="C74" s="28"/>
      <c r="D74" s="28"/>
      <c r="E74" s="28"/>
      <c r="F74" s="28"/>
      <c r="G74" s="28"/>
      <c r="H74" s="28"/>
      <c r="I74" s="28"/>
      <c r="J74" s="28"/>
      <c r="K74" s="28"/>
      <c r="L74" s="28"/>
    </row>
    <row r="75" spans="2:12" ht="15" customHeight="1" x14ac:dyDescent="0.3">
      <c r="B75" s="17" t="s">
        <v>26</v>
      </c>
      <c r="C75" s="18" t="s">
        <v>39</v>
      </c>
      <c r="D75" s="18" t="s">
        <v>41</v>
      </c>
      <c r="E75" s="18" t="s">
        <v>54</v>
      </c>
      <c r="F75" s="18" t="s">
        <v>55</v>
      </c>
      <c r="G75" s="18" t="s">
        <v>58</v>
      </c>
      <c r="H75" s="18" t="s">
        <v>59</v>
      </c>
      <c r="I75" s="18" t="s">
        <v>61</v>
      </c>
      <c r="J75" s="18" t="s">
        <v>62</v>
      </c>
      <c r="K75" s="18" t="s">
        <v>64</v>
      </c>
      <c r="L75" s="19" t="s">
        <v>65</v>
      </c>
    </row>
    <row r="76" spans="2:12" ht="15" customHeight="1" x14ac:dyDescent="0.3">
      <c r="B76" s="15" t="s">
        <v>5</v>
      </c>
      <c r="C76" s="11"/>
      <c r="D76" s="12"/>
      <c r="E76" s="11"/>
      <c r="F76" s="12"/>
      <c r="G76" s="11"/>
      <c r="H76" s="12"/>
      <c r="I76" s="11"/>
      <c r="J76" s="12"/>
      <c r="K76" s="11"/>
      <c r="L76" s="16"/>
    </row>
    <row r="77" spans="2:12" ht="15" customHeight="1" x14ac:dyDescent="0.3">
      <c r="B77" s="15" t="s">
        <v>6</v>
      </c>
      <c r="C77" s="11"/>
      <c r="D77" s="12"/>
      <c r="E77" s="11"/>
      <c r="F77" s="12"/>
      <c r="G77" s="11"/>
      <c r="H77" s="12"/>
      <c r="I77" s="11"/>
      <c r="J77" s="12"/>
      <c r="K77" s="11"/>
      <c r="L77" s="16"/>
    </row>
    <row r="78" spans="2:12" ht="15" customHeight="1" x14ac:dyDescent="0.3">
      <c r="B78" s="15" t="s">
        <v>7</v>
      </c>
      <c r="C78" s="11"/>
      <c r="D78" s="12"/>
      <c r="E78" s="11"/>
      <c r="F78" s="12"/>
      <c r="G78" s="11"/>
      <c r="H78" s="12"/>
      <c r="I78" s="11"/>
      <c r="J78" s="12"/>
      <c r="K78" s="11"/>
      <c r="L78" s="16"/>
    </row>
    <row r="79" spans="2:12" ht="15" customHeight="1" x14ac:dyDescent="0.3">
      <c r="B79" s="15" t="s">
        <v>8</v>
      </c>
      <c r="C79" s="11"/>
      <c r="D79" s="12"/>
      <c r="E79" s="11"/>
      <c r="F79" s="12"/>
      <c r="G79" s="11"/>
      <c r="H79" s="12"/>
      <c r="I79" s="11"/>
      <c r="J79" s="12"/>
      <c r="K79" s="11"/>
      <c r="L79" s="16"/>
    </row>
    <row r="80" spans="2:12" ht="15" customHeight="1" x14ac:dyDescent="0.3">
      <c r="B80" s="15" t="s">
        <v>9</v>
      </c>
      <c r="C80" s="11"/>
      <c r="D80" s="12"/>
      <c r="E80" s="11"/>
      <c r="F80" s="12"/>
      <c r="G80" s="11"/>
      <c r="H80" s="12"/>
      <c r="I80" s="11"/>
      <c r="J80" s="12"/>
      <c r="K80" s="11"/>
      <c r="L80" s="16"/>
    </row>
    <row r="81" spans="2:12" ht="15" customHeight="1" x14ac:dyDescent="0.3">
      <c r="B81" s="15" t="s">
        <v>10</v>
      </c>
      <c r="C81" s="11"/>
      <c r="D81" s="12"/>
      <c r="E81" s="11"/>
      <c r="F81" s="12"/>
      <c r="G81" s="11"/>
      <c r="H81" s="12"/>
      <c r="I81" s="11"/>
      <c r="J81" s="12"/>
      <c r="K81" s="11"/>
      <c r="L81" s="16"/>
    </row>
    <row r="82" spans="2:12" ht="15" customHeight="1" x14ac:dyDescent="0.3">
      <c r="B82" s="15" t="s">
        <v>11</v>
      </c>
      <c r="C82" s="11"/>
      <c r="D82" s="12"/>
      <c r="E82" s="11"/>
      <c r="F82" s="12"/>
      <c r="G82" s="11"/>
      <c r="H82" s="12"/>
      <c r="I82" s="11"/>
      <c r="J82" s="12"/>
      <c r="K82" s="11"/>
      <c r="L82" s="16"/>
    </row>
    <row r="83" spans="2:12" ht="15" customHeight="1" x14ac:dyDescent="0.3">
      <c r="B83" s="20" t="s">
        <v>12</v>
      </c>
      <c r="C83" s="21">
        <f>SUBTOTAL(109,Juillet[Semaine 1])</f>
        <v>0</v>
      </c>
      <c r="D83" s="22">
        <f>SUBTOTAL(109,Juillet[Heures supplémentaires])</f>
        <v>0</v>
      </c>
      <c r="E83" s="21">
        <f>SUBTOTAL(109,Juillet[Semaine 2])</f>
        <v>0</v>
      </c>
      <c r="F83" s="22">
        <f>SUBTOTAL(109,Juillet[[Heures supplémentaires ]])</f>
        <v>0</v>
      </c>
      <c r="G83" s="21">
        <f>SUBTOTAL(109,Juillet[Semaine 3])</f>
        <v>0</v>
      </c>
      <c r="H83" s="22">
        <f>SUBTOTAL(109,Juillet[[Heures supplémentaires  ]])</f>
        <v>0</v>
      </c>
      <c r="I83" s="21">
        <f>SUBTOTAL(109,Juillet[Semaine 4])</f>
        <v>0</v>
      </c>
      <c r="J83" s="22">
        <f>SUBTOTAL(109,Juillet[[Heures supplémentaires   ]])</f>
        <v>0</v>
      </c>
      <c r="K83" s="21">
        <f>SUBTOTAL(109,Juillet[Semaine 5])</f>
        <v>0</v>
      </c>
      <c r="L83" s="23">
        <f>SUBTOTAL(109,Juillet[[Heures supplémentaires    ]])</f>
        <v>0</v>
      </c>
    </row>
    <row r="84" spans="2:12" ht="15" customHeight="1" x14ac:dyDescent="0.3">
      <c r="B84" s="14" t="s">
        <v>27</v>
      </c>
      <c r="C84" s="13">
        <f>SUM(Juillet[[#Totals],[Semaine 1]],Juillet[[#Totals],[Semaine 2]],Juillet[[#Totals],[Semaine 3]],Juillet[[#Totals],[Semaine 4]],Juillet[[#Totals],[Semaine 5]])</f>
        <v>0</v>
      </c>
      <c r="D84" s="25" t="s">
        <v>48</v>
      </c>
      <c r="E84" s="25"/>
      <c r="F84" s="13">
        <f>SUM(Juillet[[#Totals],[Heures supplémentaires]],Juillet[[#Totals],[Heures supplémentaires ]],Juillet[[#Totals],[Heures supplémentaires  ]],Juillet[[#Totals],[Heures supplémentaires   ]],Juillet[[#Totals],[Heures supplémentaires    ]])</f>
        <v>0</v>
      </c>
    </row>
    <row r="85" spans="2:12" ht="9" customHeight="1" x14ac:dyDescent="0.3"/>
    <row r="86" spans="2:12" ht="15" customHeight="1" x14ac:dyDescent="0.3">
      <c r="B86" s="17" t="s">
        <v>28</v>
      </c>
      <c r="C86" s="18" t="s">
        <v>39</v>
      </c>
      <c r="D86" s="18" t="s">
        <v>41</v>
      </c>
      <c r="E86" s="18" t="s">
        <v>54</v>
      </c>
      <c r="F86" s="18" t="s">
        <v>55</v>
      </c>
      <c r="G86" s="18" t="s">
        <v>58</v>
      </c>
      <c r="H86" s="18" t="s">
        <v>59</v>
      </c>
      <c r="I86" s="18" t="s">
        <v>61</v>
      </c>
      <c r="J86" s="18" t="s">
        <v>62</v>
      </c>
      <c r="K86" s="18" t="s">
        <v>64</v>
      </c>
      <c r="L86" s="19" t="s">
        <v>65</v>
      </c>
    </row>
    <row r="87" spans="2:12" ht="15" customHeight="1" x14ac:dyDescent="0.3">
      <c r="B87" s="15" t="s">
        <v>5</v>
      </c>
      <c r="C87" s="11"/>
      <c r="D87" s="12"/>
      <c r="E87" s="11"/>
      <c r="F87" s="12"/>
      <c r="G87" s="11"/>
      <c r="H87" s="12"/>
      <c r="I87" s="11"/>
      <c r="J87" s="12"/>
      <c r="K87" s="11"/>
      <c r="L87" s="16"/>
    </row>
    <row r="88" spans="2:12" ht="15" customHeight="1" x14ac:dyDescent="0.3">
      <c r="B88" s="15" t="s">
        <v>6</v>
      </c>
      <c r="C88" s="11"/>
      <c r="D88" s="12"/>
      <c r="E88" s="11"/>
      <c r="F88" s="12"/>
      <c r="G88" s="11"/>
      <c r="H88" s="12"/>
      <c r="I88" s="11"/>
      <c r="J88" s="12"/>
      <c r="K88" s="11"/>
      <c r="L88" s="16"/>
    </row>
    <row r="89" spans="2:12" ht="15" customHeight="1" x14ac:dyDescent="0.3">
      <c r="B89" s="15" t="s">
        <v>7</v>
      </c>
      <c r="C89" s="11"/>
      <c r="D89" s="12"/>
      <c r="E89" s="11"/>
      <c r="F89" s="12"/>
      <c r="G89" s="11"/>
      <c r="H89" s="12"/>
      <c r="I89" s="11"/>
      <c r="J89" s="12"/>
      <c r="K89" s="11"/>
      <c r="L89" s="16"/>
    </row>
    <row r="90" spans="2:12" ht="15" customHeight="1" x14ac:dyDescent="0.3">
      <c r="B90" s="15" t="s">
        <v>8</v>
      </c>
      <c r="C90" s="11"/>
      <c r="D90" s="12"/>
      <c r="E90" s="11"/>
      <c r="F90" s="12"/>
      <c r="G90" s="11"/>
      <c r="H90" s="12"/>
      <c r="I90" s="11"/>
      <c r="J90" s="12"/>
      <c r="K90" s="11"/>
      <c r="L90" s="16"/>
    </row>
    <row r="91" spans="2:12" ht="15" customHeight="1" x14ac:dyDescent="0.3">
      <c r="B91" s="15" t="s">
        <v>9</v>
      </c>
      <c r="C91" s="11"/>
      <c r="D91" s="12"/>
      <c r="E91" s="11"/>
      <c r="F91" s="12"/>
      <c r="G91" s="11"/>
      <c r="H91" s="12"/>
      <c r="I91" s="11"/>
      <c r="J91" s="12"/>
      <c r="K91" s="11"/>
      <c r="L91" s="16"/>
    </row>
    <row r="92" spans="2:12" ht="15" customHeight="1" x14ac:dyDescent="0.3">
      <c r="B92" s="15" t="s">
        <v>10</v>
      </c>
      <c r="C92" s="11"/>
      <c r="D92" s="12"/>
      <c r="E92" s="11"/>
      <c r="F92" s="12"/>
      <c r="G92" s="11"/>
      <c r="H92" s="12"/>
      <c r="I92" s="11"/>
      <c r="J92" s="12"/>
      <c r="K92" s="11"/>
      <c r="L92" s="16"/>
    </row>
    <row r="93" spans="2:12" ht="15" customHeight="1" x14ac:dyDescent="0.3">
      <c r="B93" s="15" t="s">
        <v>11</v>
      </c>
      <c r="C93" s="11"/>
      <c r="D93" s="12"/>
      <c r="E93" s="11"/>
      <c r="F93" s="12"/>
      <c r="G93" s="11"/>
      <c r="H93" s="12"/>
      <c r="I93" s="11"/>
      <c r="J93" s="12"/>
      <c r="K93" s="11"/>
      <c r="L93" s="16"/>
    </row>
    <row r="94" spans="2:12" ht="15" customHeight="1" x14ac:dyDescent="0.3">
      <c r="B94" s="20" t="s">
        <v>12</v>
      </c>
      <c r="C94" s="21">
        <f>SUBTOTAL(109,Août[Semaine 1])</f>
        <v>0</v>
      </c>
      <c r="D94" s="22">
        <f>SUBTOTAL(109,Août[Heures supplémentaires])</f>
        <v>0</v>
      </c>
      <c r="E94" s="21">
        <f>SUBTOTAL(109,Août[Semaine 2])</f>
        <v>0</v>
      </c>
      <c r="F94" s="22">
        <f>SUBTOTAL(109,Août[[Heures supplémentaires ]])</f>
        <v>0</v>
      </c>
      <c r="G94" s="21">
        <f>SUBTOTAL(109,Août[Semaine 3])</f>
        <v>0</v>
      </c>
      <c r="H94" s="22">
        <f>SUBTOTAL(109,Août[[Heures supplémentaires  ]])</f>
        <v>0</v>
      </c>
      <c r="I94" s="21">
        <f>SUBTOTAL(109,Août[Semaine 4])</f>
        <v>0</v>
      </c>
      <c r="J94" s="22">
        <f>SUBTOTAL(109,Août[[Heures supplémentaires   ]])</f>
        <v>0</v>
      </c>
      <c r="K94" s="21">
        <f>SUBTOTAL(109,Août[Semaine 5])</f>
        <v>0</v>
      </c>
      <c r="L94" s="23">
        <f>SUBTOTAL(109,Août[[Heures supplémentaires    ]])</f>
        <v>0</v>
      </c>
    </row>
    <row r="95" spans="2:12" ht="15" customHeight="1" x14ac:dyDescent="0.3">
      <c r="B95" s="14" t="s">
        <v>29</v>
      </c>
      <c r="C95" s="13">
        <f>SUM(Août[[#Totals],[Semaine 1]],Août[[#Totals],[Semaine 2]],Août[[#Totals],[Semaine 3]],Août[[#Totals],[Semaine 4]],Août[[#Totals],[Semaine 5]])</f>
        <v>0</v>
      </c>
      <c r="D95" s="25" t="s">
        <v>49</v>
      </c>
      <c r="E95" s="25"/>
      <c r="F95" s="13">
        <f>SUM(Août[[#Totals],[Heures supplémentaires]],Août[[#Totals],[Heures supplémentaires ]],Août[[#Totals],[Heures supplémentaires  ]],Août[[#Totals],[Heures supplémentaires   ]],Août[[#Totals],[Heures supplémentaires    ]])</f>
        <v>0</v>
      </c>
    </row>
    <row r="96" spans="2:12" ht="9" customHeight="1" x14ac:dyDescent="0.3"/>
    <row r="97" spans="2:12" ht="15" customHeight="1" x14ac:dyDescent="0.3">
      <c r="B97" s="17" t="s">
        <v>30</v>
      </c>
      <c r="C97" s="18" t="s">
        <v>39</v>
      </c>
      <c r="D97" s="18" t="s">
        <v>41</v>
      </c>
      <c r="E97" s="18" t="s">
        <v>54</v>
      </c>
      <c r="F97" s="18" t="s">
        <v>55</v>
      </c>
      <c r="G97" s="18" t="s">
        <v>58</v>
      </c>
      <c r="H97" s="18" t="s">
        <v>59</v>
      </c>
      <c r="I97" s="18" t="s">
        <v>61</v>
      </c>
      <c r="J97" s="18" t="s">
        <v>62</v>
      </c>
      <c r="K97" s="18" t="s">
        <v>64</v>
      </c>
      <c r="L97" s="19" t="s">
        <v>65</v>
      </c>
    </row>
    <row r="98" spans="2:12" ht="15" customHeight="1" x14ac:dyDescent="0.3">
      <c r="B98" s="15" t="s">
        <v>5</v>
      </c>
      <c r="C98" s="11"/>
      <c r="D98" s="12"/>
      <c r="E98" s="11"/>
      <c r="F98" s="12"/>
      <c r="G98" s="11"/>
      <c r="H98" s="12"/>
      <c r="I98" s="11"/>
      <c r="J98" s="12"/>
      <c r="K98" s="11"/>
      <c r="L98" s="16"/>
    </row>
    <row r="99" spans="2:12" ht="15" customHeight="1" x14ac:dyDescent="0.3">
      <c r="B99" s="15" t="s">
        <v>6</v>
      </c>
      <c r="C99" s="11"/>
      <c r="D99" s="12"/>
      <c r="E99" s="11"/>
      <c r="F99" s="12"/>
      <c r="G99" s="11"/>
      <c r="H99" s="12"/>
      <c r="I99" s="11"/>
      <c r="J99" s="12"/>
      <c r="K99" s="11"/>
      <c r="L99" s="16"/>
    </row>
    <row r="100" spans="2:12" ht="15" customHeight="1" x14ac:dyDescent="0.3">
      <c r="B100" s="15" t="s">
        <v>7</v>
      </c>
      <c r="C100" s="11"/>
      <c r="D100" s="12"/>
      <c r="E100" s="11"/>
      <c r="F100" s="12"/>
      <c r="G100" s="11"/>
      <c r="H100" s="12"/>
      <c r="I100" s="11"/>
      <c r="J100" s="12"/>
      <c r="K100" s="11"/>
      <c r="L100" s="16"/>
    </row>
    <row r="101" spans="2:12" ht="15" customHeight="1" x14ac:dyDescent="0.3">
      <c r="B101" s="15" t="s">
        <v>8</v>
      </c>
      <c r="C101" s="11"/>
      <c r="D101" s="12"/>
      <c r="E101" s="11"/>
      <c r="F101" s="12"/>
      <c r="G101" s="11"/>
      <c r="H101" s="12"/>
      <c r="I101" s="11"/>
      <c r="J101" s="12"/>
      <c r="K101" s="11"/>
      <c r="L101" s="16"/>
    </row>
    <row r="102" spans="2:12" ht="15" customHeight="1" x14ac:dyDescent="0.3">
      <c r="B102" s="15" t="s">
        <v>9</v>
      </c>
      <c r="C102" s="11"/>
      <c r="D102" s="12"/>
      <c r="E102" s="11"/>
      <c r="F102" s="12"/>
      <c r="G102" s="11"/>
      <c r="H102" s="12"/>
      <c r="I102" s="11"/>
      <c r="J102" s="12"/>
      <c r="K102" s="11"/>
      <c r="L102" s="16"/>
    </row>
    <row r="103" spans="2:12" ht="15" customHeight="1" x14ac:dyDescent="0.3">
      <c r="B103" s="15" t="s">
        <v>10</v>
      </c>
      <c r="C103" s="11"/>
      <c r="D103" s="12"/>
      <c r="E103" s="11"/>
      <c r="F103" s="12"/>
      <c r="G103" s="11"/>
      <c r="H103" s="12"/>
      <c r="I103" s="11"/>
      <c r="J103" s="12"/>
      <c r="K103" s="11"/>
      <c r="L103" s="16"/>
    </row>
    <row r="104" spans="2:12" ht="15" customHeight="1" x14ac:dyDescent="0.3">
      <c r="B104" s="15" t="s">
        <v>11</v>
      </c>
      <c r="C104" s="11"/>
      <c r="D104" s="12"/>
      <c r="E104" s="11"/>
      <c r="F104" s="12"/>
      <c r="G104" s="11"/>
      <c r="H104" s="12"/>
      <c r="I104" s="11"/>
      <c r="J104" s="12"/>
      <c r="K104" s="11"/>
      <c r="L104" s="16"/>
    </row>
    <row r="105" spans="2:12" ht="15" customHeight="1" x14ac:dyDescent="0.3">
      <c r="B105" s="20" t="s">
        <v>12</v>
      </c>
      <c r="C105" s="21">
        <f>SUBTOTAL(109,Septembre[Semaine 1])</f>
        <v>0</v>
      </c>
      <c r="D105" s="22">
        <f>SUBTOTAL(109,Septembre[Heures supplémentaires])</f>
        <v>0</v>
      </c>
      <c r="E105" s="21">
        <f>SUBTOTAL(109,Septembre[Semaine 2])</f>
        <v>0</v>
      </c>
      <c r="F105" s="22">
        <f>SUBTOTAL(109,Septembre[[Heures supplémentaires ]])</f>
        <v>0</v>
      </c>
      <c r="G105" s="21">
        <f>SUBTOTAL(109,Septembre[Semaine 3])</f>
        <v>0</v>
      </c>
      <c r="H105" s="22">
        <f>SUBTOTAL(109,Septembre[[Heures supplémentaires  ]])</f>
        <v>0</v>
      </c>
      <c r="I105" s="21">
        <f>SUBTOTAL(109,Septembre[Semaine 4])</f>
        <v>0</v>
      </c>
      <c r="J105" s="22">
        <f>SUBTOTAL(109,Septembre[[Heures supplémentaires   ]])</f>
        <v>0</v>
      </c>
      <c r="K105" s="21">
        <f>SUBTOTAL(109,Septembre[Semaine 5])</f>
        <v>0</v>
      </c>
      <c r="L105" s="23">
        <f>SUBTOTAL(109,Septembre[[Heures supplémentaires    ]])</f>
        <v>0</v>
      </c>
    </row>
    <row r="106" spans="2:12" ht="15" customHeight="1" x14ac:dyDescent="0.3">
      <c r="B106" s="14" t="s">
        <v>31</v>
      </c>
      <c r="C106" s="13">
        <f>SUM(Septembre[[#Totals],[Semaine 1]],Septembre[[#Totals],[Semaine 2]],Septembre[[#Totals],[Semaine 3]],Septembre[[#Totals],[Semaine 4]],Septembre[[#Totals],[Semaine 5]])</f>
        <v>0</v>
      </c>
      <c r="D106" s="25" t="s">
        <v>50</v>
      </c>
      <c r="E106" s="25"/>
      <c r="F106" s="13">
        <f>SUM(Septembre[[#Totals],[Heures supplémentaires]],Septembre[[#Totals],[Heures supplémentaires ]],Septembre[[#Totals],[Heures supplémentaires  ]],Septembre[[#Totals],[Heures supplémentaires   ]],Septembre[[#Totals],[Heures supplémentaires    ]])</f>
        <v>0</v>
      </c>
    </row>
    <row r="107" spans="2:12" ht="9" customHeight="1" x14ac:dyDescent="0.3">
      <c r="B107" s="7"/>
    </row>
    <row r="108" spans="2:12" s="7" customFormat="1" ht="24.95" customHeight="1" x14ac:dyDescent="0.2">
      <c r="B108" s="27" t="s">
        <v>32</v>
      </c>
      <c r="C108" s="27"/>
      <c r="D108" s="27"/>
      <c r="E108" s="27"/>
      <c r="F108" s="27"/>
      <c r="G108" s="27"/>
      <c r="H108" s="27"/>
      <c r="I108" s="27"/>
      <c r="J108" s="27"/>
      <c r="K108" s="27"/>
      <c r="L108" s="27"/>
    </row>
    <row r="109" spans="2:12" ht="15" customHeight="1" x14ac:dyDescent="0.3">
      <c r="B109" s="17" t="s">
        <v>33</v>
      </c>
      <c r="C109" s="18" t="s">
        <v>39</v>
      </c>
      <c r="D109" s="18" t="s">
        <v>41</v>
      </c>
      <c r="E109" s="18" t="s">
        <v>54</v>
      </c>
      <c r="F109" s="18" t="s">
        <v>55</v>
      </c>
      <c r="G109" s="18" t="s">
        <v>58</v>
      </c>
      <c r="H109" s="18" t="s">
        <v>59</v>
      </c>
      <c r="I109" s="18" t="s">
        <v>61</v>
      </c>
      <c r="J109" s="18" t="s">
        <v>62</v>
      </c>
      <c r="K109" s="18" t="s">
        <v>64</v>
      </c>
      <c r="L109" s="19" t="s">
        <v>65</v>
      </c>
    </row>
    <row r="110" spans="2:12" ht="15" customHeight="1" x14ac:dyDescent="0.3">
      <c r="B110" s="15" t="s">
        <v>5</v>
      </c>
      <c r="C110" s="11"/>
      <c r="D110" s="12"/>
      <c r="E110" s="11"/>
      <c r="F110" s="12"/>
      <c r="G110" s="11"/>
      <c r="H110" s="12"/>
      <c r="I110" s="11"/>
      <c r="J110" s="12"/>
      <c r="K110" s="11"/>
      <c r="L110" s="16"/>
    </row>
    <row r="111" spans="2:12" ht="15" customHeight="1" x14ac:dyDescent="0.3">
      <c r="B111" s="15" t="s">
        <v>6</v>
      </c>
      <c r="C111" s="11"/>
      <c r="D111" s="12"/>
      <c r="E111" s="11"/>
      <c r="F111" s="12"/>
      <c r="G111" s="11"/>
      <c r="H111" s="12"/>
      <c r="I111" s="11"/>
      <c r="J111" s="12"/>
      <c r="K111" s="11"/>
      <c r="L111" s="16"/>
    </row>
    <row r="112" spans="2:12" ht="15" customHeight="1" x14ac:dyDescent="0.3">
      <c r="B112" s="15" t="s">
        <v>7</v>
      </c>
      <c r="C112" s="11"/>
      <c r="D112" s="12"/>
      <c r="E112" s="11"/>
      <c r="F112" s="12"/>
      <c r="G112" s="11"/>
      <c r="H112" s="12"/>
      <c r="I112" s="11"/>
      <c r="J112" s="12"/>
      <c r="K112" s="11"/>
      <c r="L112" s="16"/>
    </row>
    <row r="113" spans="2:12" ht="15" customHeight="1" x14ac:dyDescent="0.3">
      <c r="B113" s="15" t="s">
        <v>8</v>
      </c>
      <c r="C113" s="11"/>
      <c r="D113" s="12"/>
      <c r="E113" s="11"/>
      <c r="F113" s="12"/>
      <c r="G113" s="11"/>
      <c r="H113" s="12"/>
      <c r="I113" s="11"/>
      <c r="J113" s="12"/>
      <c r="K113" s="11"/>
      <c r="L113" s="16"/>
    </row>
    <row r="114" spans="2:12" ht="15" customHeight="1" x14ac:dyDescent="0.3">
      <c r="B114" s="15" t="s">
        <v>9</v>
      </c>
      <c r="C114" s="11"/>
      <c r="D114" s="12"/>
      <c r="E114" s="11"/>
      <c r="F114" s="12"/>
      <c r="G114" s="11"/>
      <c r="H114" s="12"/>
      <c r="I114" s="11"/>
      <c r="J114" s="12"/>
      <c r="K114" s="11"/>
      <c r="L114" s="16"/>
    </row>
    <row r="115" spans="2:12" ht="15" customHeight="1" x14ac:dyDescent="0.3">
      <c r="B115" s="15" t="s">
        <v>10</v>
      </c>
      <c r="C115" s="11"/>
      <c r="D115" s="12"/>
      <c r="E115" s="11"/>
      <c r="F115" s="12"/>
      <c r="G115" s="11"/>
      <c r="H115" s="12"/>
      <c r="I115" s="11"/>
      <c r="J115" s="12"/>
      <c r="K115" s="11"/>
      <c r="L115" s="16"/>
    </row>
    <row r="116" spans="2:12" ht="15" customHeight="1" x14ac:dyDescent="0.3">
      <c r="B116" s="15" t="s">
        <v>11</v>
      </c>
      <c r="C116" s="11"/>
      <c r="D116" s="12"/>
      <c r="E116" s="11"/>
      <c r="F116" s="12"/>
      <c r="G116" s="11"/>
      <c r="H116" s="12"/>
      <c r="I116" s="11"/>
      <c r="J116" s="12"/>
      <c r="K116" s="11"/>
      <c r="L116" s="16"/>
    </row>
    <row r="117" spans="2:12" ht="15" customHeight="1" x14ac:dyDescent="0.3">
      <c r="B117" s="20" t="s">
        <v>12</v>
      </c>
      <c r="C117" s="21">
        <f>SUBTOTAL(109,Octobre[Semaine 1])</f>
        <v>0</v>
      </c>
      <c r="D117" s="22">
        <f>SUBTOTAL(109,Octobre[Heures supplémentaires])</f>
        <v>0</v>
      </c>
      <c r="E117" s="21">
        <f>SUBTOTAL(109,Octobre[Semaine 2])</f>
        <v>0</v>
      </c>
      <c r="F117" s="22">
        <f>SUBTOTAL(109,Octobre[[Heures supplémentaires ]])</f>
        <v>0</v>
      </c>
      <c r="G117" s="21">
        <f>SUBTOTAL(109,Octobre[Semaine 3])</f>
        <v>0</v>
      </c>
      <c r="H117" s="22">
        <f>SUBTOTAL(109,Octobre[[Heures supplémentaires  ]])</f>
        <v>0</v>
      </c>
      <c r="I117" s="21">
        <f>SUBTOTAL(109,Octobre[Semaine 4])</f>
        <v>0</v>
      </c>
      <c r="J117" s="22">
        <f>SUBTOTAL(109,Octobre[[Heures supplémentaires   ]])</f>
        <v>0</v>
      </c>
      <c r="K117" s="21">
        <f>SUBTOTAL(109,Octobre[Semaine 5])</f>
        <v>0</v>
      </c>
      <c r="L117" s="23">
        <f>SUBTOTAL(109,Octobre[[Heures supplémentaires    ]])</f>
        <v>0</v>
      </c>
    </row>
    <row r="118" spans="2:12" ht="15" customHeight="1" x14ac:dyDescent="0.3">
      <c r="B118" s="14" t="s">
        <v>34</v>
      </c>
      <c r="C118" s="13">
        <f>SUM(Octobre[[#Totals],[Semaine 1]],Octobre[[#Totals],[Semaine 2]],Octobre[[#Totals],[Semaine 3]],Octobre[[#Totals],[Semaine 4]],Octobre[[#Totals],[Semaine 5]])</f>
        <v>0</v>
      </c>
      <c r="D118" s="25" t="s">
        <v>51</v>
      </c>
      <c r="E118" s="25"/>
      <c r="F118" s="13">
        <f>SUM(Octobre[[#Totals],[Heures supplémentaires]],Octobre[[#Totals],[Heures supplémentaires ]],Octobre[[#Totals],[Heures supplémentaires  ]],Octobre[[#Totals],[Heures supplémentaires   ]],Octobre[[#Totals],[Heures supplémentaires    ]])</f>
        <v>0</v>
      </c>
    </row>
    <row r="119" spans="2:12" ht="9" customHeight="1" x14ac:dyDescent="0.3"/>
    <row r="120" spans="2:12" ht="15" customHeight="1" x14ac:dyDescent="0.3">
      <c r="B120" s="17" t="s">
        <v>35</v>
      </c>
      <c r="C120" s="18" t="s">
        <v>39</v>
      </c>
      <c r="D120" s="18" t="s">
        <v>41</v>
      </c>
      <c r="E120" s="18" t="s">
        <v>54</v>
      </c>
      <c r="F120" s="18" t="s">
        <v>55</v>
      </c>
      <c r="G120" s="18" t="s">
        <v>58</v>
      </c>
      <c r="H120" s="18" t="s">
        <v>59</v>
      </c>
      <c r="I120" s="18" t="s">
        <v>61</v>
      </c>
      <c r="J120" s="18" t="s">
        <v>62</v>
      </c>
      <c r="K120" s="18" t="s">
        <v>64</v>
      </c>
      <c r="L120" s="19" t="s">
        <v>65</v>
      </c>
    </row>
    <row r="121" spans="2:12" ht="15" customHeight="1" x14ac:dyDescent="0.3">
      <c r="B121" s="15" t="s">
        <v>5</v>
      </c>
      <c r="C121" s="11"/>
      <c r="D121" s="12"/>
      <c r="E121" s="11"/>
      <c r="F121" s="12"/>
      <c r="G121" s="11"/>
      <c r="H121" s="12"/>
      <c r="I121" s="11"/>
      <c r="J121" s="12"/>
      <c r="K121" s="11"/>
      <c r="L121" s="16"/>
    </row>
    <row r="122" spans="2:12" ht="15" customHeight="1" x14ac:dyDescent="0.3">
      <c r="B122" s="15" t="s">
        <v>6</v>
      </c>
      <c r="C122" s="11"/>
      <c r="D122" s="12"/>
      <c r="E122" s="11"/>
      <c r="F122" s="12"/>
      <c r="G122" s="11"/>
      <c r="H122" s="12"/>
      <c r="I122" s="11"/>
      <c r="J122" s="12"/>
      <c r="K122" s="11"/>
      <c r="L122" s="16"/>
    </row>
    <row r="123" spans="2:12" ht="15" customHeight="1" x14ac:dyDescent="0.3">
      <c r="B123" s="15" t="s">
        <v>7</v>
      </c>
      <c r="C123" s="11"/>
      <c r="D123" s="12"/>
      <c r="E123" s="11"/>
      <c r="F123" s="12"/>
      <c r="G123" s="11"/>
      <c r="H123" s="12"/>
      <c r="I123" s="11"/>
      <c r="J123" s="12"/>
      <c r="K123" s="11"/>
      <c r="L123" s="16"/>
    </row>
    <row r="124" spans="2:12" ht="15" customHeight="1" x14ac:dyDescent="0.3">
      <c r="B124" s="15" t="s">
        <v>8</v>
      </c>
      <c r="C124" s="11"/>
      <c r="D124" s="12"/>
      <c r="E124" s="11"/>
      <c r="F124" s="12"/>
      <c r="G124" s="11"/>
      <c r="H124" s="12"/>
      <c r="I124" s="11"/>
      <c r="J124" s="12"/>
      <c r="K124" s="11"/>
      <c r="L124" s="16"/>
    </row>
    <row r="125" spans="2:12" ht="15" customHeight="1" x14ac:dyDescent="0.3">
      <c r="B125" s="15" t="s">
        <v>9</v>
      </c>
      <c r="C125" s="11"/>
      <c r="D125" s="12"/>
      <c r="E125" s="11"/>
      <c r="F125" s="12"/>
      <c r="G125" s="11"/>
      <c r="H125" s="12"/>
      <c r="I125" s="11"/>
      <c r="J125" s="12"/>
      <c r="K125" s="11"/>
      <c r="L125" s="16"/>
    </row>
    <row r="126" spans="2:12" ht="15" customHeight="1" x14ac:dyDescent="0.3">
      <c r="B126" s="15" t="s">
        <v>10</v>
      </c>
      <c r="C126" s="11"/>
      <c r="D126" s="12"/>
      <c r="E126" s="11"/>
      <c r="F126" s="12"/>
      <c r="G126" s="11"/>
      <c r="H126" s="12"/>
      <c r="I126" s="11"/>
      <c r="J126" s="12"/>
      <c r="K126" s="11"/>
      <c r="L126" s="16"/>
    </row>
    <row r="127" spans="2:12" ht="15" customHeight="1" x14ac:dyDescent="0.3">
      <c r="B127" s="15" t="s">
        <v>11</v>
      </c>
      <c r="C127" s="11"/>
      <c r="D127" s="12"/>
      <c r="E127" s="11"/>
      <c r="F127" s="12"/>
      <c r="G127" s="11"/>
      <c r="H127" s="12"/>
      <c r="I127" s="11"/>
      <c r="J127" s="12"/>
      <c r="K127" s="11"/>
      <c r="L127" s="16"/>
    </row>
    <row r="128" spans="2:12" ht="15" customHeight="1" x14ac:dyDescent="0.3">
      <c r="B128" s="20" t="s">
        <v>12</v>
      </c>
      <c r="C128" s="21">
        <f>SUBTOTAL(109,Novembre[Semaine 1])</f>
        <v>0</v>
      </c>
      <c r="D128" s="22">
        <f>SUBTOTAL(109,Novembre[Heures supplémentaires])</f>
        <v>0</v>
      </c>
      <c r="E128" s="21">
        <f>SUBTOTAL(109,Novembre[Semaine 2])</f>
        <v>0</v>
      </c>
      <c r="F128" s="22">
        <f>SUBTOTAL(109,Novembre[[Heures supplémentaires ]])</f>
        <v>0</v>
      </c>
      <c r="G128" s="21">
        <f>SUBTOTAL(109,Novembre[Semaine 3])</f>
        <v>0</v>
      </c>
      <c r="H128" s="22">
        <f>SUBTOTAL(109,Novembre[[Heures supplémentaires  ]])</f>
        <v>0</v>
      </c>
      <c r="I128" s="21">
        <f>SUBTOTAL(109,Novembre[Semaine 4])</f>
        <v>0</v>
      </c>
      <c r="J128" s="22">
        <f>SUBTOTAL(109,Novembre[[Heures supplémentaires   ]])</f>
        <v>0</v>
      </c>
      <c r="K128" s="21">
        <f>SUBTOTAL(109,Novembre[Semaine 5])</f>
        <v>0</v>
      </c>
      <c r="L128" s="23">
        <f>SUBTOTAL(109,Novembre[[Heures supplémentaires    ]])</f>
        <v>0</v>
      </c>
    </row>
    <row r="129" spans="2:12" ht="15" customHeight="1" x14ac:dyDescent="0.3">
      <c r="B129" s="14" t="s">
        <v>36</v>
      </c>
      <c r="C129" s="13">
        <f>SUM(Novembre[[#Totals],[Semaine 1]],Novembre[[#Totals],[Semaine 2]],Novembre[[#Totals],[Semaine 3]],Novembre[[#Totals],[Semaine 4]],Novembre[[#Totals],[Semaine 5]])</f>
        <v>0</v>
      </c>
      <c r="D129" s="25" t="s">
        <v>52</v>
      </c>
      <c r="E129" s="25"/>
      <c r="F129" s="13">
        <f>SUM(Novembre[[#Totals],[Heures supplémentaires]],Novembre[[#Totals],[Heures supplémentaires ]],Novembre[[#Totals],[Heures supplémentaires  ]],Novembre[[#Totals],[Heures supplémentaires   ]],Novembre[[#Totals],[Heures supplémentaires    ]])</f>
        <v>0</v>
      </c>
    </row>
    <row r="130" spans="2:12" ht="9" customHeight="1" x14ac:dyDescent="0.3"/>
    <row r="131" spans="2:12" ht="15" customHeight="1" x14ac:dyDescent="0.3">
      <c r="B131" s="17" t="s">
        <v>37</v>
      </c>
      <c r="C131" s="18" t="s">
        <v>39</v>
      </c>
      <c r="D131" s="18" t="s">
        <v>41</v>
      </c>
      <c r="E131" s="18" t="s">
        <v>54</v>
      </c>
      <c r="F131" s="18" t="s">
        <v>55</v>
      </c>
      <c r="G131" s="18" t="s">
        <v>58</v>
      </c>
      <c r="H131" s="18" t="s">
        <v>59</v>
      </c>
      <c r="I131" s="18" t="s">
        <v>61</v>
      </c>
      <c r="J131" s="18" t="s">
        <v>62</v>
      </c>
      <c r="K131" s="18" t="s">
        <v>64</v>
      </c>
      <c r="L131" s="19" t="s">
        <v>65</v>
      </c>
    </row>
    <row r="132" spans="2:12" ht="15" customHeight="1" x14ac:dyDescent="0.3">
      <c r="B132" s="15" t="s">
        <v>5</v>
      </c>
      <c r="C132" s="11"/>
      <c r="D132" s="12"/>
      <c r="E132" s="11"/>
      <c r="F132" s="12"/>
      <c r="G132" s="11"/>
      <c r="H132" s="12"/>
      <c r="I132" s="11"/>
      <c r="J132" s="12"/>
      <c r="K132" s="11"/>
      <c r="L132" s="16"/>
    </row>
    <row r="133" spans="2:12" ht="15" customHeight="1" x14ac:dyDescent="0.3">
      <c r="B133" s="15" t="s">
        <v>6</v>
      </c>
      <c r="C133" s="11"/>
      <c r="D133" s="12"/>
      <c r="E133" s="11"/>
      <c r="F133" s="12"/>
      <c r="G133" s="11"/>
      <c r="H133" s="12"/>
      <c r="I133" s="11"/>
      <c r="J133" s="12"/>
      <c r="K133" s="11"/>
      <c r="L133" s="16"/>
    </row>
    <row r="134" spans="2:12" ht="15" customHeight="1" x14ac:dyDescent="0.3">
      <c r="B134" s="15" t="s">
        <v>7</v>
      </c>
      <c r="C134" s="11"/>
      <c r="D134" s="12"/>
      <c r="E134" s="11"/>
      <c r="F134" s="12"/>
      <c r="G134" s="11"/>
      <c r="H134" s="12"/>
      <c r="I134" s="11"/>
      <c r="J134" s="12"/>
      <c r="K134" s="11"/>
      <c r="L134" s="16"/>
    </row>
    <row r="135" spans="2:12" ht="15" customHeight="1" x14ac:dyDescent="0.3">
      <c r="B135" s="15" t="s">
        <v>8</v>
      </c>
      <c r="C135" s="11"/>
      <c r="D135" s="12"/>
      <c r="E135" s="11"/>
      <c r="F135" s="12"/>
      <c r="G135" s="11"/>
      <c r="H135" s="12"/>
      <c r="I135" s="11"/>
      <c r="J135" s="12"/>
      <c r="K135" s="11"/>
      <c r="L135" s="16"/>
    </row>
    <row r="136" spans="2:12" ht="15" customHeight="1" x14ac:dyDescent="0.3">
      <c r="B136" s="15" t="s">
        <v>9</v>
      </c>
      <c r="C136" s="11"/>
      <c r="D136" s="12"/>
      <c r="E136" s="11"/>
      <c r="F136" s="12"/>
      <c r="G136" s="11"/>
      <c r="H136" s="12"/>
      <c r="I136" s="11"/>
      <c r="J136" s="12"/>
      <c r="K136" s="11"/>
      <c r="L136" s="16"/>
    </row>
    <row r="137" spans="2:12" ht="15" customHeight="1" x14ac:dyDescent="0.3">
      <c r="B137" s="15" t="s">
        <v>10</v>
      </c>
      <c r="C137" s="11"/>
      <c r="D137" s="12"/>
      <c r="E137" s="11"/>
      <c r="F137" s="12"/>
      <c r="G137" s="11"/>
      <c r="H137" s="12"/>
      <c r="I137" s="11"/>
      <c r="J137" s="12"/>
      <c r="K137" s="11"/>
      <c r="L137" s="16"/>
    </row>
    <row r="138" spans="2:12" ht="15" customHeight="1" x14ac:dyDescent="0.3">
      <c r="B138" s="15" t="s">
        <v>11</v>
      </c>
      <c r="C138" s="11"/>
      <c r="D138" s="12"/>
      <c r="E138" s="11"/>
      <c r="F138" s="12"/>
      <c r="G138" s="11"/>
      <c r="H138" s="12"/>
      <c r="I138" s="11"/>
      <c r="J138" s="12"/>
      <c r="K138" s="11"/>
      <c r="L138" s="16"/>
    </row>
    <row r="139" spans="2:12" ht="15" customHeight="1" x14ac:dyDescent="0.3">
      <c r="B139" s="20" t="s">
        <v>12</v>
      </c>
      <c r="C139" s="21">
        <f>SUBTOTAL(109,Décembre[Semaine 1])</f>
        <v>0</v>
      </c>
      <c r="D139" s="22">
        <f>SUBTOTAL(109,Décembre[Heures supplémentaires])</f>
        <v>0</v>
      </c>
      <c r="E139" s="21">
        <f>SUBTOTAL(109,Décembre[Semaine 2])</f>
        <v>0</v>
      </c>
      <c r="F139" s="22">
        <f>SUBTOTAL(109,Décembre[[Heures supplémentaires ]])</f>
        <v>0</v>
      </c>
      <c r="G139" s="21">
        <f>SUBTOTAL(109,Décembre[Semaine 3])</f>
        <v>0</v>
      </c>
      <c r="H139" s="22">
        <f>SUBTOTAL(109,Décembre[[Heures supplémentaires  ]])</f>
        <v>0</v>
      </c>
      <c r="I139" s="21">
        <f>SUBTOTAL(109,Décembre[Semaine 4])</f>
        <v>0</v>
      </c>
      <c r="J139" s="22">
        <f>SUBTOTAL(109,Décembre[[Heures supplémentaires   ]])</f>
        <v>0</v>
      </c>
      <c r="K139" s="21">
        <f>SUBTOTAL(109,Décembre[Semaine 5])</f>
        <v>0</v>
      </c>
      <c r="L139" s="23">
        <f>SUBTOTAL(109,Décembre[[Heures supplémentaires    ]])</f>
        <v>0</v>
      </c>
    </row>
    <row r="140" spans="2:12" ht="15" customHeight="1" x14ac:dyDescent="0.3">
      <c r="B140" s="14" t="s">
        <v>38</v>
      </c>
      <c r="C140" s="13">
        <f>SUM(Décembre[[#Totals],[Semaine 1]],Décembre[[#Totals],[Semaine 2]],Décembre[[#Totals],[Semaine 3]],Décembre[[#Totals],[Semaine 4]],Décembre[[#Totals],[Semaine 5]])</f>
        <v>0</v>
      </c>
      <c r="D140" s="25" t="s">
        <v>53</v>
      </c>
      <c r="E140" s="25"/>
      <c r="F140" s="13">
        <f>SUM(Décembre[[#Totals],[Heures supplémentaires]],Décembre[[#Totals],[Heures supplémentaires ]],Décembre[[#Totals],[Heures supplémentaires  ]],Décembre[[#Totals],[Heures supplémentaires   ]],Décembre[[#Totals],[Heures supplémentaires    ]])</f>
        <v>0</v>
      </c>
    </row>
  </sheetData>
  <mergeCells count="19">
    <mergeCell ref="D95:E95"/>
    <mergeCell ref="D84:E84"/>
    <mergeCell ref="G3:H3"/>
    <mergeCell ref="I3:J3"/>
    <mergeCell ref="D118:E118"/>
    <mergeCell ref="D106:E106"/>
    <mergeCell ref="D140:E140"/>
    <mergeCell ref="B1:L2"/>
    <mergeCell ref="D129:E129"/>
    <mergeCell ref="B6:L6"/>
    <mergeCell ref="D16:E16"/>
    <mergeCell ref="D27:E27"/>
    <mergeCell ref="B108:L108"/>
    <mergeCell ref="B74:L74"/>
    <mergeCell ref="D38:E38"/>
    <mergeCell ref="D61:E61"/>
    <mergeCell ref="B40:L40"/>
    <mergeCell ref="D50:E50"/>
    <mergeCell ref="D72:E72"/>
  </mergeCells>
  <phoneticPr fontId="2" type="noConversion"/>
  <dataValidations count="100">
    <dataValidation allowBlank="1" showInputMessage="1" showErrorMessage="1" prompt="Créez des fiches de présence quotidiennes, hebdomadaires, mensuelles et annuelles des employés dans cette feuille de calcul. Les heures normales, supplémentaires et totales sont calculées automatiquement" sqref="A1" xr:uid="{00000000-0002-0000-0000-000000000000}"/>
    <dataValidation allowBlank="1" showInputMessage="1" showErrorMessage="1" prompt="Entrez le nom de l’employé dans la cellule à droite" sqref="B3" xr:uid="{00000000-0002-0000-0000-000001000000}"/>
    <dataValidation allowBlank="1" showInputMessage="1" showErrorMessage="1" prompt="Entrez le nom du responsable dans la cellule à droite" sqref="B4" xr:uid="{00000000-0002-0000-0000-000002000000}"/>
    <dataValidation allowBlank="1" showInputMessage="1" showErrorMessage="1" prompt="Entrez l’adresse e-mail dans la cellule à droite" sqref="D3" xr:uid="{00000000-0002-0000-0000-000003000000}"/>
    <dataValidation allowBlank="1" showInputMessage="1" showErrorMessage="1" prompt="Entrez l’adresse e-mail dans cette cellule" sqref="E3" xr:uid="{00000000-0002-0000-0000-000004000000}"/>
    <dataValidation allowBlank="1" showInputMessage="1" showErrorMessage="1" prompt="Entrez le numéro de téléphone dans la cellule à droite" sqref="D4" xr:uid="{00000000-0002-0000-0000-000005000000}"/>
    <dataValidation allowBlank="1" showInputMessage="1" showErrorMessage="1" prompt="Entrez le numéro de téléphone dans cette cellule" sqref="E4" xr:uid="{00000000-0002-0000-0000-000006000000}"/>
    <dataValidation allowBlank="1" showInputMessage="1" showErrorMessage="1" prompt="Les heures normales sont calculées automatiquement dans la cellule à droite" sqref="G4" xr:uid="{00000000-0002-0000-0000-000007000000}"/>
    <dataValidation allowBlank="1" showInputMessage="1" showErrorMessage="1" prompt="Les heures normales sont calculées automatiquement dans cette cellule" sqref="H4" xr:uid="{00000000-0002-0000-0000-000008000000}"/>
    <dataValidation allowBlank="1" showInputMessage="1" showErrorMessage="1" prompt="Les heures supplémentaires sont calculées automatiquement dans la cellule à droite" sqref="I4" xr:uid="{00000000-0002-0000-0000-000009000000}"/>
    <dataValidation allowBlank="1" showInputMessage="1" showErrorMessage="1" prompt="Les heures supplémentaires sont calculées automatiquement dans cette cellule" sqref="J4" xr:uid="{00000000-0002-0000-0000-00000A000000}"/>
    <dataValidation allowBlank="1" showInputMessage="1" showErrorMessage="1" prompt="Le nombre total d’heures est calculé automatiquement dans la cellule à droite" sqref="K4" xr:uid="{00000000-0002-0000-0000-00000B000000}"/>
    <dataValidation allowBlank="1" showInputMessage="1" showErrorMessage="1" prompt="Le nombre total d’heures est calculé automatiquement dans cette cellule. Entrez les heures normales et les heures supplémentaires pour chaque jour de semaine du mois de janvier dans le tableau commençant en B7" sqref="L4" xr:uid="{00000000-0002-0000-0000-00000C000000}"/>
    <dataValidation allowBlank="1" showInputMessage="1" showErrorMessage="1" prompt="Les jours de semaine figurent dans cette colonne pour ce mois" sqref="B7 B18 B29 B52 B63 B75 B86 B97 B109 B120 B131 B41" xr:uid="{00000000-0002-0000-0000-00000D000000}"/>
    <dataValidation allowBlank="1" showInputMessage="1" showErrorMessage="1" prompt="Entrez les heures normales de la Semaine 1 dans cette colonne sous ce titre" sqref="C7 C18 C29 C131 C120 C109 C97 C86 C75 C63 C52 C41" xr:uid="{00000000-0002-0000-0000-00000E000000}"/>
    <dataValidation allowBlank="1" showInputMessage="1" showErrorMessage="1" prompt="Entrez les heures supplémentaires dans cette colonne sous ce titre"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Entrez les heures normales de la Semaine 2 dans cette colonne sous ce titre" sqref="E7 E18 E29 E131 E120 E109 E97 E86 E75 E63 E52 E41" xr:uid="{00000000-0002-0000-0000-000010000000}"/>
    <dataValidation allowBlank="1" showInputMessage="1" showErrorMessage="1" prompt="Entrez les heures normales de la Semaine 3 dans cette colonne sous ce titre" sqref="G7 G18 G29 G41 G52 G63 G75 G86 G97 G109 G120 G131" xr:uid="{00000000-0002-0000-0000-000011000000}"/>
    <dataValidation allowBlank="1" showInputMessage="1" showErrorMessage="1" prompt="Entrez les heures normales de la Semaine 4 dans cette colonne sous ce titre" sqref="I7 I18 I29 I131 I120 I109 I97 I86 I75 I63 I52 I41" xr:uid="{00000000-0002-0000-0000-000012000000}"/>
    <dataValidation allowBlank="1" showInputMessage="1" showErrorMessage="1" prompt="Entrez les heures normales de la Semaine 5 dans cette colonne sous ce titre" sqref="K7 K18 K29 K41 K52 K63 K75 K86 K97 K109 K120 K131" xr:uid="{00000000-0002-0000-0000-000013000000}"/>
    <dataValidation allowBlank="1" showInputMessage="1" showErrorMessage="1" prompt="Entrez les heures supplémentaires dans cette colonne sous ce titre. Le total d’heures hebdomadaires est calculé automatiquement à la fin du tableau, le total d’heures normales de janvier en C16, et le total d’heures supplémentaires en F16" sqref="L7" xr:uid="{00000000-0002-0000-0000-000014000000}"/>
    <dataValidation allowBlank="1" showInputMessage="1" showErrorMessage="1" prompt="Le titre de cette feuille de calcul figure dans cette cellule. Entrez les détails dans les cellules C3, C4, E3, E4, H3 et I3. Les heures normales sont mises à jour automatiquement en H4, les heures supplémentaires en J4 et le total d’heures en L4" sqref="B1:L2" xr:uid="{00000000-0002-0000-0000-000015000000}"/>
    <dataValidation allowBlank="1" showInputMessage="1" showErrorMessage="1" prompt="Entrez le nom de l’employé dans cette cellule" sqref="C3" xr:uid="{00000000-0002-0000-0000-000016000000}"/>
    <dataValidation allowBlank="1" showInputMessage="1" showErrorMessage="1" prompt="Entrez le nom du responsable dans cette cellule" sqref="C4" xr:uid="{00000000-0002-0000-0000-000017000000}"/>
    <dataValidation allowBlank="1" showInputMessage="1" showErrorMessage="1" prompt="Entrez les heures de janvier dans le tableau ci-dessous, les heures de février dans le tableau commençant en B18, et les heures de mars dans le tableau commençant en B29. Les totaux sont calculés automatiquement" sqref="B6:L6" xr:uid="{00000000-0002-0000-0000-000018000000}"/>
    <dataValidation allowBlank="1" showInputMessage="1" showErrorMessage="1" prompt="Le total des heures normales de janvier est calculé automatiquement dans la cellule à droite" sqref="B16" xr:uid="{00000000-0002-0000-0000-000019000000}"/>
    <dataValidation allowBlank="1" showInputMessage="1" showErrorMessage="1" prompt="Le total des heures normales de janvier est calculé automatiquement dans cette cellule" sqref="C16" xr:uid="{00000000-0002-0000-0000-00001A000000}"/>
    <dataValidation allowBlank="1" showInputMessage="1" showErrorMessage="1" prompt="Le total des heures supplémentaires de janvier est calculé automatiquement dans la cellule à droite" sqref="D16:E16" xr:uid="{00000000-0002-0000-0000-00001B000000}"/>
    <dataValidation allowBlank="1" showInputMessage="1" showErrorMessage="1" prompt="Le total des heures supplémentaires de janvier est calculé automatiquement dans cette cellule" sqref="F16" xr:uid="{00000000-0002-0000-0000-00001C000000}"/>
    <dataValidation allowBlank="1" showInputMessage="1" showErrorMessage="1" prompt="Entrez les heures de février dans le tableau ci-dessous" sqref="B17" xr:uid="{00000000-0002-0000-0000-00001D000000}"/>
    <dataValidation allowBlank="1" showInputMessage="1" showErrorMessage="1" prompt="Entrez les heures supplémentaires dans cette colonne sous ce titre. Le total d’heures hebdomadaires est calculé automatiquement à la fin du tableau, le total d’heures normales de février en C27, et le total d’heures supplémentaires en F27" sqref="L18" xr:uid="{00000000-0002-0000-0000-00001E000000}"/>
    <dataValidation allowBlank="1" showInputMessage="1" showErrorMessage="1" prompt="Le total des heures normales de février est calculé automatiquement dans la cellule à droite" sqref="B27" xr:uid="{00000000-0002-0000-0000-00001F000000}"/>
    <dataValidation allowBlank="1" showInputMessage="1" showErrorMessage="1" prompt="Le total des heures normales de février est calculé automatiquement dans cette cellule" sqref="C27" xr:uid="{00000000-0002-0000-0000-000020000000}"/>
    <dataValidation allowBlank="1" showInputMessage="1" showErrorMessage="1" prompt="Le total des heures supplémentaires de février est calculé automatiquement dans la cellule à droite" sqref="D27:E27" xr:uid="{00000000-0002-0000-0000-000021000000}"/>
    <dataValidation allowBlank="1" showInputMessage="1" showErrorMessage="1" prompt="Le total des heures supplémentaires de février est calculé automatiquement dans cette cellule" sqref="F27" xr:uid="{00000000-0002-0000-0000-000022000000}"/>
    <dataValidation allowBlank="1" showInputMessage="1" showErrorMessage="1" prompt="Entrez les heures de mars dans le tableau ci-dessous" sqref="B28" xr:uid="{00000000-0002-0000-0000-000023000000}"/>
    <dataValidation allowBlank="1" showInputMessage="1" showErrorMessage="1" prompt="Le total des heures normales de mars est calculé automatiquement dans la cellule à droite" sqref="B38" xr:uid="{00000000-0002-0000-0000-000024000000}"/>
    <dataValidation allowBlank="1" showInputMessage="1" showErrorMessage="1" prompt="Le total des heures normales de mars est calculé automatiquement dans cette cellule" sqref="C38" xr:uid="{00000000-0002-0000-0000-000025000000}"/>
    <dataValidation allowBlank="1" showInputMessage="1" showErrorMessage="1" prompt="Le total des heures supplémentaires de mars est calculé automatiquement dans la cellule à droite" sqref="D38:E38" xr:uid="{00000000-0002-0000-0000-000026000000}"/>
    <dataValidation allowBlank="1" showInputMessage="1" showErrorMessage="1" prompt="Le total des heures supplémentaires de mars est calculé automatiquement dans cette cellule" sqref="F38" xr:uid="{00000000-0002-0000-0000-000027000000}"/>
    <dataValidation allowBlank="1" showInputMessage="1" showErrorMessage="1" prompt="Entrez les heures normales et les heures supplémentaires pour chaque jour de semaine dans les tableaux nommés Avril, Mai et Juin. L’étiquette figure dans la cellule ci-dessous" sqref="B39" xr:uid="{00000000-0002-0000-0000-000028000000}"/>
    <dataValidation allowBlank="1" showInputMessage="1" showErrorMessage="1" prompt="Entrez les heures d’avril dans le tableau commençant en B41, les heures de mai dans le tableau commençant en B52, et les heures de juin dans le tableau commençant en B63. Les totaux sont calculés automatiquement" sqref="B40:L40" xr:uid="{00000000-0002-0000-0000-000029000000}"/>
    <dataValidation allowBlank="1" showInputMessage="1" showErrorMessage="1" prompt="Entrez les heures supplémentaires dans cette colonne sous ce titre. Le total d’heures hebdomadaires est calculé automatiquement à la fin du tableau, le total d’heures normales d’avril en C50, et le total d’heures supplémentaires en F50" sqref="L41" xr:uid="{00000000-0002-0000-0000-00002A000000}"/>
    <dataValidation allowBlank="1" showInputMessage="1" showErrorMessage="1" prompt="Entrez les heures supplémentaires dans cette colonne sous ce titre. Le total d’heures hebdomadaires est calculé automatiquement à la fin du tableau, le total d’heures normales de mars en C38, et le total d’heures supplémentaires en F38" sqref="L29" xr:uid="{00000000-0002-0000-0000-00002B000000}"/>
    <dataValidation allowBlank="1" showInputMessage="1" showErrorMessage="1" prompt="Le total des heures normales d’avril est calculé automatiquement dans la cellule à droite" sqref="B50" xr:uid="{00000000-0002-0000-0000-00002C000000}"/>
    <dataValidation allowBlank="1" showInputMessage="1" showErrorMessage="1" prompt="Le total des heures normales d’avril est calculé automatiquement dans cette cellule" sqref="C50" xr:uid="{00000000-0002-0000-0000-00002D000000}"/>
    <dataValidation allowBlank="1" showInputMessage="1" showErrorMessage="1" prompt="Le total des heures supplémentaires d’avril est calculé automatiquement dans la cellule à droite" sqref="D50:E50" xr:uid="{00000000-0002-0000-0000-00002E000000}"/>
    <dataValidation allowBlank="1" showInputMessage="1" showErrorMessage="1" prompt="Le total des heures supplémentaires d’avril est calculé automatiquement dans cette cellule" sqref="F50" xr:uid="{00000000-0002-0000-0000-00002F000000}"/>
    <dataValidation allowBlank="1" showInputMessage="1" showErrorMessage="1" prompt="Entrez les heures de mai dans le tableau ci-dessous" sqref="B51" xr:uid="{00000000-0002-0000-0000-000030000000}"/>
    <dataValidation allowBlank="1" showInputMessage="1" showErrorMessage="1" prompt="Entrez les heures supplémentaires dans cette colonne sous ce titre. Le total d’heures hebdomadaires est calculé automatiquement à la fin du tableau, le total d’heures normales de mai en C61, et le total d’heures supplémentaires en F61" sqref="L52" xr:uid="{00000000-0002-0000-0000-000031000000}"/>
    <dataValidation allowBlank="1" showInputMessage="1" showErrorMessage="1" prompt="Le total des heures normales de mai est calculé automatiquement dans la cellule à droite" sqref="B61" xr:uid="{00000000-0002-0000-0000-000032000000}"/>
    <dataValidation allowBlank="1" showInputMessage="1" showErrorMessage="1" prompt="Le total des heures normales de mai est calculé automatiquement dans cette cellule" sqref="C61" xr:uid="{00000000-0002-0000-0000-000033000000}"/>
    <dataValidation allowBlank="1" showInputMessage="1" showErrorMessage="1" prompt="Le total des heures supplémentaires de mai est calculé automatiquement dans la cellule à droite" sqref="D61:E61" xr:uid="{00000000-0002-0000-0000-000034000000}"/>
    <dataValidation allowBlank="1" showInputMessage="1" showErrorMessage="1" prompt="Le total des heures supplémentaires de mai est calculé automatiquement dans cette cellule" sqref="F61" xr:uid="{00000000-0002-0000-0000-000035000000}"/>
    <dataValidation allowBlank="1" showInputMessage="1" showErrorMessage="1" prompt="Entrez les heures de juin dans le tableau ci-dessous" sqref="B62" xr:uid="{00000000-0002-0000-0000-000036000000}"/>
    <dataValidation allowBlank="1" showInputMessage="1" showErrorMessage="1" prompt="Entrez les heures supplémentaires dans cette colonne sous ce titre. Le total d’heures hebdomadaires est calculé automatiquement à la fin du tableau, le total d’heures normales de juin en C72, et le total d’heures supplémentaires en F72" sqref="L63" xr:uid="{00000000-0002-0000-0000-000037000000}"/>
    <dataValidation allowBlank="1" showInputMessage="1" showErrorMessage="1" prompt="Le total des heures normales de juin est calculé automatiquement dans la cellule à droite" sqref="B72" xr:uid="{00000000-0002-0000-0000-000038000000}"/>
    <dataValidation allowBlank="1" showInputMessage="1" showErrorMessage="1" prompt="Le total des heures normales de juin est calculé automatiquement dans cette cellule" sqref="C72" xr:uid="{00000000-0002-0000-0000-000039000000}"/>
    <dataValidation allowBlank="1" showInputMessage="1" showErrorMessage="1" prompt="Le total des heures supplémentaires de juin est calculé automatiquement dans la cellule à droite" sqref="D72:E72" xr:uid="{00000000-0002-0000-0000-00003A000000}"/>
    <dataValidation allowBlank="1" showInputMessage="1" showErrorMessage="1" prompt="Le total des heures supplémentaires de juin est calculé automatiquement dans cette cellule" sqref="F72" xr:uid="{00000000-0002-0000-0000-00003B000000}"/>
    <dataValidation allowBlank="1" showInputMessage="1" showErrorMessage="1" prompt="Entrez les heures de juillet dans le tableau commençant en B75, les heures d’août dans le tableau commençant en B86, et les heures de septembre dans le tableau commençant en B97. Les totaux sont calculés automatiquement" sqref="B74:L74" xr:uid="{00000000-0002-0000-0000-00003C000000}"/>
    <dataValidation allowBlank="1" showInputMessage="1" showErrorMessage="1" prompt="Entrez les heures normales et les heures supplémentaires pour chaque jour de semaine dans les tableaux nommés Juillet, Août et Septembre" sqref="B73" xr:uid="{00000000-0002-0000-0000-00003D000000}"/>
    <dataValidation allowBlank="1" showInputMessage="1" showErrorMessage="1" prompt="Entrez les heures supplémentaires dans cette colonne sous ce titre. Le total d’heures hebdomadaires est calculé automatiquement à la fin du tableau, le total d’heures normales de juillet en C84, et le total d’heures supplémentaires en F84" sqref="L75" xr:uid="{00000000-0002-0000-0000-00003E000000}"/>
    <dataValidation allowBlank="1" showInputMessage="1" showErrorMessage="1" prompt="Le total des heures normales de juillet est calculé automatiquement dans la cellule à droite" sqref="B84" xr:uid="{00000000-0002-0000-0000-00003F000000}"/>
    <dataValidation allowBlank="1" showInputMessage="1" showErrorMessage="1" prompt="Le total des heures normales de juillet est calculé automatiquement dans cette cellule" sqref="C84" xr:uid="{00000000-0002-0000-0000-000040000000}"/>
    <dataValidation allowBlank="1" showInputMessage="1" showErrorMessage="1" prompt="Le total des heures supplémentaires de juillet est calculé automatiquement dans la cellule à droite" sqref="D84:E84" xr:uid="{00000000-0002-0000-0000-000041000000}"/>
    <dataValidation allowBlank="1" showInputMessage="1" showErrorMessage="1" prompt="Le total des heures supplémentaires de juillet est calculé automatiquement dans cette cellule" sqref="F84" xr:uid="{00000000-0002-0000-0000-000042000000}"/>
    <dataValidation allowBlank="1" showInputMessage="1" showErrorMessage="1" prompt="Entrez les heures d’août dans le tableau ci-dessous" sqref="B85" xr:uid="{00000000-0002-0000-0000-000043000000}"/>
    <dataValidation allowBlank="1" showInputMessage="1" showErrorMessage="1" prompt="Entrez les heures supplémentaires dans cette colonne sous ce titre. Le total d’heures hebdomadaires est calculé automatiquement à la fin du tableau, le total d’heures normales d’août en C95, et le total d’heures supplémentaires en F95" sqref="L86" xr:uid="{00000000-0002-0000-0000-000044000000}"/>
    <dataValidation allowBlank="1" showInputMessage="1" showErrorMessage="1" prompt="Le total des heures normales d’août est calculé automatiquement dans la cellule à droite" sqref="B95" xr:uid="{00000000-0002-0000-0000-000045000000}"/>
    <dataValidation allowBlank="1" showInputMessage="1" showErrorMessage="1" prompt="Le total des heures normales d’août est calculé automatiquement dans cette cellule" sqref="C95" xr:uid="{00000000-0002-0000-0000-000046000000}"/>
    <dataValidation allowBlank="1" showInputMessage="1" showErrorMessage="1" prompt="Le total des heures supplémentaires d’août est calculé automatiquement dans la cellule à droite" sqref="D95:E95" xr:uid="{00000000-0002-0000-0000-000047000000}"/>
    <dataValidation allowBlank="1" showInputMessage="1" showErrorMessage="1" prompt="Le total des heures supplémentaires d’août est calculé automatiquement dans cette cellule" sqref="F95" xr:uid="{00000000-0002-0000-0000-000048000000}"/>
    <dataValidation allowBlank="1" showInputMessage="1" showErrorMessage="1" prompt="Entrez les heures de septembre dans le tableau ci-dessous" sqref="B96" xr:uid="{00000000-0002-0000-0000-000049000000}"/>
    <dataValidation allowBlank="1" showInputMessage="1" showErrorMessage="1" prompt="Entrez les heures supplémentaires dans cette colonne sous ce titre. Le total d’heures hebdomadaires est calculé automatiquement à la fin du tableau, le total d’heures normales de septembre en C106, et le total d’heures supplémentaires en F106" sqref="L97" xr:uid="{00000000-0002-0000-0000-00004A000000}"/>
    <dataValidation allowBlank="1" showInputMessage="1" showErrorMessage="1" prompt="Le total des heures normales de septembre est calculé automatiquement dans la cellule à droite" sqref="B106" xr:uid="{00000000-0002-0000-0000-00004B000000}"/>
    <dataValidation allowBlank="1" showInputMessage="1" showErrorMessage="1" prompt="Le total des heures normales de septembre est calculé automatiquement dans cette cellule" sqref="C106" xr:uid="{00000000-0002-0000-0000-00004C000000}"/>
    <dataValidation allowBlank="1" showInputMessage="1" showErrorMessage="1" prompt="Le total des heures supplémentaires de septembre est calculé automatiquement dans la cellule à droite" sqref="D106:E106" xr:uid="{00000000-0002-0000-0000-00004D000000}"/>
    <dataValidation allowBlank="1" showInputMessage="1" showErrorMessage="1" prompt="Le total des heures supplémentaires de septembre est calculé automatiquement dans cette cellule" sqref="F106" xr:uid="{00000000-0002-0000-0000-00004E000000}"/>
    <dataValidation allowBlank="1" showInputMessage="1" showErrorMessage="1" prompt="Entrez les heures normales et les heures supplémentaires pour chaque jour de semaine dans les tableaux nommés Octobre, Novembre et Décembre" sqref="B107" xr:uid="{00000000-0002-0000-0000-00004F000000}"/>
    <dataValidation allowBlank="1" showInputMessage="1" showErrorMessage="1" prompt="Entrez les heures d’octobre dans le tableau commençant en B109, les heures de novembre dans le tableau commençant en B120, et les heures de décembre dans le tableau commençant en B131. Les totaux sont calculés automatiquement" sqref="B108:L108" xr:uid="{00000000-0002-0000-0000-000050000000}"/>
    <dataValidation allowBlank="1" showInputMessage="1" showErrorMessage="1" prompt="Entrez les heures supplémentaires dans cette colonne sous ce titre. Le total d’heures hebdomadaires est calculé automatiquement à la fin du tableau, le total d’heures normales d’octobre en C118, et le total d’heures supplémentaires en F118" sqref="L109" xr:uid="{00000000-0002-0000-0000-000051000000}"/>
    <dataValidation allowBlank="1" showInputMessage="1" showErrorMessage="1" prompt="Le total des heures normales d’octobre est calculé automatiquement dans la cellule à droite" sqref="B118" xr:uid="{00000000-0002-0000-0000-000052000000}"/>
    <dataValidation allowBlank="1" showInputMessage="1" showErrorMessage="1" prompt="Le total des heures normales d’octobre est calculé automatiquement dans cette cellule" sqref="C118" xr:uid="{00000000-0002-0000-0000-000053000000}"/>
    <dataValidation allowBlank="1" showInputMessage="1" showErrorMessage="1" prompt="Le total des heures supplémentaires d’octobre est calculé automatiquement dans la cellule à droite" sqref="D118:E118" xr:uid="{00000000-0002-0000-0000-000054000000}"/>
    <dataValidation allowBlank="1" showInputMessage="1" showErrorMessage="1" prompt="Le total des heures supplémentaires d’octobre est calculé automatiquement dans cette cellule" sqref="F118" xr:uid="{00000000-0002-0000-0000-000055000000}"/>
    <dataValidation allowBlank="1" showInputMessage="1" showErrorMessage="1" prompt="Entrez les heures de novembre dans le tableau ci-dessous" sqref="B119" xr:uid="{00000000-0002-0000-0000-000056000000}"/>
    <dataValidation allowBlank="1" showInputMessage="1" showErrorMessage="1" prompt="Entrez les heures supplémentaires dans cette colonne sous ce titre. Le total d’heures hebdomadaires est calculé automatiquement à la fin du tableau, le total d’heures normales de novembre en C129, et le total d’heures supplémentaires en F129" sqref="L120" xr:uid="{00000000-0002-0000-0000-000057000000}"/>
    <dataValidation allowBlank="1" showInputMessage="1" showErrorMessage="1" prompt="Le total des heures normales de novembre est calculé automatiquement dans la cellule à droite" sqref="B129" xr:uid="{00000000-0002-0000-0000-000058000000}"/>
    <dataValidation allowBlank="1" showInputMessage="1" showErrorMessage="1" prompt="Le total des heures normales de novembre est calculé automatiquement dans cette cellule" sqref="C129" xr:uid="{00000000-0002-0000-0000-000059000000}"/>
    <dataValidation allowBlank="1" showInputMessage="1" showErrorMessage="1" prompt="Le total des heures supplémentaires de novembre est calculé automatiquement dans la cellule à droite" sqref="D129:E129" xr:uid="{00000000-0002-0000-0000-00005A000000}"/>
    <dataValidation allowBlank="1" showInputMessage="1" showErrorMessage="1" prompt="Le total des heures supplémentaires de novembre est calculé automatiquement dans cette cellule" sqref="F129" xr:uid="{00000000-0002-0000-0000-00005B000000}"/>
    <dataValidation allowBlank="1" showInputMessage="1" showErrorMessage="1" prompt="Entrez les heures de décembre dans le tableau ci-dessous" sqref="B130" xr:uid="{00000000-0002-0000-0000-00005C000000}"/>
    <dataValidation allowBlank="1" showInputMessage="1" showErrorMessage="1" prompt="Entrez les heures supplémentaires dans cette colonne sous ce titre. Le total d’heures hebdomadaires est calculé automatiquement à la fin du tableau, le total d’heures normales de décembre en C140, et le total d’heures supplémentaires en F140" sqref="L131" xr:uid="{00000000-0002-0000-0000-00005D000000}"/>
    <dataValidation allowBlank="1" showInputMessage="1" showErrorMessage="1" prompt="Le total des heures normales de décembre est calculé automatiquement dans la cellule à droite" sqref="B140" xr:uid="{00000000-0002-0000-0000-00005E000000}"/>
    <dataValidation allowBlank="1" showInputMessage="1" showErrorMessage="1" prompt="Le total des heures normales de décembre est calculé automatiquement dans cette cellule" sqref="C140" xr:uid="{00000000-0002-0000-0000-00005F000000}"/>
    <dataValidation allowBlank="1" showInputMessage="1" showErrorMessage="1" prompt="Le total des heures supplémentaires de décembre est calculé automatiquement dans la cellule à droite" sqref="D140:E140" xr:uid="{00000000-0002-0000-0000-000060000000}"/>
    <dataValidation allowBlank="1" showInputMessage="1" showErrorMessage="1" prompt="Le total des heures supplémentaires de décembre est calculé automatiquement dans cette cellule" sqref="F140" xr:uid="{00000000-0002-0000-0000-000061000000}"/>
    <dataValidation allowBlank="1" showInputMessage="1" showErrorMessage="1" prompt="Entrez les totaux de l’année à ce jour dans la cellule à droite" sqref="G3" xr:uid="{00000000-0002-0000-0000-000062000000}"/>
    <dataValidation allowBlank="1" showInputMessage="1" showErrorMessage="1" prompt="Entrez les totaux de l’année à ce jour dans cette cellule"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Feuille de temps annuelle</vt:lpstr>
      <vt:lpstr>'Feuille de temps annuelle'!Impression_des_titres</vt:lpstr>
      <vt:lpstr>'Feuille de temps annuelle'!Zone_d_impression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2018-12-13T13:00:01Z</dcterms:created>
  <dcterms:modified xsi:type="dcterms:W3CDTF">2018-12-19T03:33:27Z</dcterms:modified>
</cp:coreProperties>
</file>