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CFB83330-77CD-4759-AF31-EE62C4278F78}" xr6:coauthVersionLast="31" xr6:coauthVersionMax="40" xr10:uidLastSave="{00000000-0000-0000-0000-000000000000}"/>
  <bookViews>
    <workbookView xWindow="930" yWindow="0" windowWidth="21600" windowHeight="8325" xr2:uid="{00000000-000D-0000-FFFF-FFFF00000000}"/>
  </bookViews>
  <sheets>
    <sheet name="Start" sheetId="2" r:id="rId1"/>
    <sheet name="Julbudget-planering" sheetId="1" r:id="rId2"/>
  </sheets>
  <definedNames>
    <definedName name="_xlnm._FilterDatabase" localSheetId="1" hidden="1">'Julbudget-planering'!$I$7:$L$7</definedName>
  </definedNames>
  <calcPr calcId="179017"/>
  <webPublishing codePage="1252"/>
</workbook>
</file>

<file path=xl/calcChain.xml><?xml version="1.0" encoding="utf-8"?>
<calcChain xmlns="http://schemas.openxmlformats.org/spreadsheetml/2006/main">
  <c r="K4" i="1" l="1"/>
  <c r="E18" i="1"/>
  <c r="E19" i="1"/>
  <c r="E20" i="1"/>
  <c r="E21" i="1"/>
  <c r="E22" i="1"/>
  <c r="E23" i="1"/>
  <c r="E11" i="1"/>
  <c r="E10" i="1"/>
  <c r="E9" i="1"/>
  <c r="E12" i="1"/>
  <c r="E13" i="1"/>
  <c r="E14" i="1"/>
  <c r="E15" i="1" l="1"/>
  <c r="K3" i="1"/>
  <c r="K5" i="1" s="1"/>
  <c r="L18" i="1"/>
  <c r="L12" i="1"/>
  <c r="J13" i="1"/>
  <c r="K13" i="1"/>
  <c r="L19" i="1"/>
  <c r="L20" i="1"/>
  <c r="L21" i="1"/>
  <c r="L22" i="1"/>
  <c r="L23" i="1"/>
  <c r="L24" i="1"/>
  <c r="L29" i="1"/>
  <c r="L30" i="1"/>
  <c r="J25" i="1"/>
  <c r="L11" i="1"/>
  <c r="L10" i="1"/>
  <c r="L9" i="1"/>
  <c r="E31" i="1"/>
  <c r="E28" i="1"/>
  <c r="E29" i="1"/>
  <c r="E30" i="1"/>
  <c r="C32" i="1"/>
  <c r="D32" i="1"/>
  <c r="L28" i="1"/>
  <c r="K31" i="1"/>
  <c r="J31" i="1"/>
  <c r="K25" i="1"/>
  <c r="D24" i="1"/>
  <c r="C24" i="1"/>
  <c r="D15" i="1"/>
  <c r="C15" i="1"/>
  <c r="L13" i="1" l="1"/>
  <c r="L25" i="1"/>
  <c r="E32" i="1"/>
  <c r="L31" i="1"/>
  <c r="E24" i="1"/>
</calcChain>
</file>

<file path=xl/sharedStrings.xml><?xml version="1.0" encoding="utf-8"?>
<sst xmlns="http://schemas.openxmlformats.org/spreadsheetml/2006/main" count="88" uniqueCount="57">
  <si>
    <t>OM DEN HÄR MALLEN</t>
  </si>
  <si>
    <t>Julbudget, Summa faktiska utgifter och Skillnad beräknas automatiskt åt dig.</t>
  </si>
  <si>
    <t>Obs! </t>
  </si>
  <si>
    <t>Om du vill läsa mer om tabeller trycker du på SKIFT och sedan på F10 i en tabell. Välj alternativet TABELL och sedan ALTERNATIVTEXT.</t>
  </si>
  <si>
    <t>Kalkylbladets rubrik finns i cellen till höger.</t>
  </si>
  <si>
    <t>Faktiska utgifter beräknas automatiskt i cell K4.</t>
  </si>
  <si>
    <t>Etiketten Gåvor finns i cellen till höger och etiketten Julmat finns i cell I7.</t>
  </si>
  <si>
    <t>Etiketten Resor finns i cellen till höger och etiketten Övrigt finns i cell I26.</t>
  </si>
  <si>
    <t>Gåvor</t>
  </si>
  <si>
    <t>Artikel</t>
  </si>
  <si>
    <t>Familj</t>
  </si>
  <si>
    <t>Vänner</t>
  </si>
  <si>
    <t>Kollegor</t>
  </si>
  <si>
    <t>Lärare, förskollärare, barnvakter osv.</t>
  </si>
  <si>
    <t>Välgörenhetsdonationer</t>
  </si>
  <si>
    <t>Övrigt (tryck på tabb i den sista kolumnen i den här raden för att lägga till rad)</t>
  </si>
  <si>
    <t>Summa</t>
  </si>
  <si>
    <t>Förpackningar</t>
  </si>
  <si>
    <t>Presentpapper</t>
  </si>
  <si>
    <t>Etiketter</t>
  </si>
  <si>
    <t>Material (presentband, tejp osv.)</t>
  </si>
  <si>
    <t>Askar</t>
  </si>
  <si>
    <t>Porto</t>
  </si>
  <si>
    <t>Resor</t>
  </si>
  <si>
    <t>Flygbiljett</t>
  </si>
  <si>
    <t>Boende</t>
  </si>
  <si>
    <t>Transport</t>
  </si>
  <si>
    <t>Budget</t>
  </si>
  <si>
    <t>Faktisk</t>
  </si>
  <si>
    <t>Skillnad</t>
  </si>
  <si>
    <t>JULBUDGET</t>
  </si>
  <si>
    <t>FAKTISKA UTGIFTER</t>
  </si>
  <si>
    <t>SKILLNAD (över/under budget)</t>
  </si>
  <si>
    <t>Julmat</t>
  </si>
  <si>
    <t>Matvaror</t>
  </si>
  <si>
    <t>Dryck</t>
  </si>
  <si>
    <t>Dekorationer</t>
  </si>
  <si>
    <t>Nöjen</t>
  </si>
  <si>
    <t>Festhjälp (bartender, cateringfirma, städning osv.)</t>
  </si>
  <si>
    <t>Mat och dryck</t>
  </si>
  <si>
    <t>Kläder</t>
  </si>
  <si>
    <t>Biljetter</t>
  </si>
  <si>
    <t>Middagar ute</t>
  </si>
  <si>
    <t>Övrigt</t>
  </si>
  <si>
    <t>Julfoton</t>
  </si>
  <si>
    <t xml:space="preserve">Bensin </t>
  </si>
  <si>
    <t>Julbudget- planering</t>
  </si>
  <si>
    <t>Håll koll på dina utgifter med den här Julbudget-planering.</t>
  </si>
  <si>
    <t>Ytterligare anvisningar finns i kolumn A på kalkylbladet JULBUDGET-PLANERING. Den här texten har avsiktligt dolts. Om du vill ta bort texten markerar du kolumn A och väljer sedan TA BORT. Om du vill att texten ska visas markerar du kolumn A och ändrar sedan teckenfärg.</t>
  </si>
  <si>
    <t>Ange budget och faktisk utgifter för olika poster i tabeller.</t>
  </si>
  <si>
    <t xml:space="preserve">Ange budget och faktisk utgifter för varje kategori i respektive tabell i det här kalkylbladet. Anvisningar för hur du använder det här kalkylbladet finns i cellerna i den här kolumnen. Nedåtpil för att komma igång. </t>
  </si>
  <si>
    <t>Julbudget beräknas automatiskt i cell K3.</t>
  </si>
  <si>
    <t>Skillnad beräknas automatiskt i cell K5. Fler anvisningar finns i cell A7.</t>
  </si>
  <si>
    <t>Ange utgifter för gåvor i tabellen som börjar i cellen till höger och för måltider i tabellen som börjar i cell I8. Fler anvisningar finns i cell A16.</t>
  </si>
  <si>
    <t>Etiketten Förpackningar finns i cellen till höger och etiketten Nöjen finns i cell I16.</t>
  </si>
  <si>
    <t>Ange utgifter för förpackningar i tabellen som börjar i cellen till höger och för nöjen i tabellen som börjar i cell I17. Fler anvisningar finns i cell A26.</t>
  </si>
  <si>
    <t>Ange utgifter för resor i tabellen som börjar i cellen till höger och övrigt utgifter i tabellen som börjar i cell I27.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</si>
</sst>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.00\ &quot;kr&quot;;[Red]\-#,##0.00\ &quot;kr&quot;"/>
    <numFmt numFmtId="165" formatCode="_-* #,##0\ &quot;kr&quot;_-;\-* #,##0\ &quot;kr&quot;_-;_-* &quot;-&quot;\ &quot;kr&quot;_-;_-@_-"/>
    <numFmt numFmtId="166" formatCode="_-* #,##0.00\ &quot;kr&quot;_-;\-* #,##0.00\ &quot;kr&quot;_-;_-* &quot;-&quot;??\ &quot;kr&quot;_-;_-@_-"/>
    <numFmt numFmtId="167" formatCode="#,##0.00\ &quot;kr&quot;"/>
  </numFmts>
  <fonts count="38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20"/>
      <color theme="5" tint="-0.249977111117893"/>
      <name val="Century Gothic"/>
      <family val="2"/>
      <scheme val="minor"/>
    </font>
    <font>
      <b/>
      <sz val="18"/>
      <color theme="5" tint="-0.499984740745262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2"/>
      <name val="Century Gothic"/>
      <family val="2"/>
      <scheme val="minor"/>
    </font>
    <font>
      <b/>
      <sz val="12"/>
      <color theme="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7" fontId="11" fillId="0" borderId="0">
      <alignment horizontal="right"/>
    </xf>
    <xf numFmtId="0" fontId="11" fillId="0" borderId="0">
      <alignment horizontal="left"/>
    </xf>
    <xf numFmtId="0" fontId="9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7" fontId="13" fillId="6" borderId="0">
      <alignment horizontal="right" vertical="center"/>
    </xf>
    <xf numFmtId="0" fontId="8" fillId="2" borderId="0">
      <alignment horizontal="right" vertical="center"/>
    </xf>
    <xf numFmtId="167" fontId="10" fillId="8" borderId="0">
      <alignment horizontal="right"/>
    </xf>
    <xf numFmtId="0" fontId="17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11" applyNumberFormat="0" applyAlignment="0" applyProtection="0"/>
    <xf numFmtId="0" fontId="30" fillId="15" borderId="12" applyNumberFormat="0" applyAlignment="0" applyProtection="0"/>
    <xf numFmtId="0" fontId="31" fillId="15" borderId="11" applyNumberFormat="0" applyAlignment="0" applyProtection="0"/>
    <xf numFmtId="0" fontId="32" fillId="0" borderId="13" applyNumberFormat="0" applyFill="0" applyAlignment="0" applyProtection="0"/>
    <xf numFmtId="0" fontId="33" fillId="16" borderId="14" applyNumberFormat="0" applyAlignment="0" applyProtection="0"/>
    <xf numFmtId="0" fontId="34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55">
    <xf numFmtId="0" fontId="0" fillId="0" borderId="0" xfId="0"/>
    <xf numFmtId="0" fontId="14" fillId="4" borderId="0" xfId="5" applyFill="1">
      <alignment horizontal="left" vertical="center"/>
    </xf>
    <xf numFmtId="0" fontId="14" fillId="7" borderId="0" xfId="5" applyFill="1">
      <alignment horizontal="left" vertical="center"/>
    </xf>
    <xf numFmtId="0" fontId="13" fillId="5" borderId="0" xfId="6">
      <alignment vertical="center"/>
    </xf>
    <xf numFmtId="0" fontId="0" fillId="5" borderId="0" xfId="0" applyFill="1"/>
    <xf numFmtId="0" fontId="14" fillId="5" borderId="0" xfId="5" applyFill="1">
      <alignment horizontal="left" vertical="center"/>
    </xf>
    <xf numFmtId="0" fontId="7" fillId="5" borderId="0" xfId="0" applyFont="1" applyFill="1" applyAlignment="1">
      <alignment vertical="center"/>
    </xf>
    <xf numFmtId="167" fontId="13" fillId="5" borderId="0" xfId="7" applyFill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14" fillId="9" borderId="0" xfId="5" applyFill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14" fillId="5" borderId="0" xfId="5" applyFill="1" applyAlignment="1">
      <alignment horizontal="left" vertical="top"/>
    </xf>
    <xf numFmtId="0" fontId="14" fillId="3" borderId="0" xfId="5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167" fontId="13" fillId="5" borderId="2" xfId="7" applyFill="1" applyBorder="1" applyAlignment="1">
      <alignment horizontal="right" vertical="top"/>
    </xf>
    <xf numFmtId="0" fontId="0" fillId="5" borderId="0" xfId="0" applyFill="1" applyAlignment="1">
      <alignment vertical="center"/>
    </xf>
    <xf numFmtId="0" fontId="8" fillId="10" borderId="1" xfId="1" applyFill="1" applyBorder="1">
      <alignment horizontal="left" vertical="center"/>
    </xf>
    <xf numFmtId="0" fontId="8" fillId="10" borderId="1" xfId="8" applyFill="1" applyBorder="1">
      <alignment horizontal="right" vertical="center"/>
    </xf>
    <xf numFmtId="0" fontId="11" fillId="5" borderId="3" xfId="3" applyFill="1" applyBorder="1">
      <alignment horizontal="left"/>
    </xf>
    <xf numFmtId="0" fontId="8" fillId="10" borderId="5" xfId="1" applyFill="1" applyBorder="1">
      <alignment horizontal="left" vertical="center"/>
    </xf>
    <xf numFmtId="0" fontId="8" fillId="10" borderId="5" xfId="8" applyFill="1" applyBorder="1">
      <alignment horizontal="right" vertical="center"/>
    </xf>
    <xf numFmtId="0" fontId="8" fillId="10" borderId="4" xfId="8" applyFill="1" applyBorder="1">
      <alignment horizontal="right" vertical="center"/>
    </xf>
    <xf numFmtId="0" fontId="18" fillId="10" borderId="0" xfId="1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center"/>
    </xf>
    <xf numFmtId="0" fontId="22" fillId="5" borderId="0" xfId="1" applyFont="1" applyFill="1">
      <alignment horizontal="left" vertical="center"/>
    </xf>
    <xf numFmtId="0" fontId="8" fillId="5" borderId="0" xfId="1" applyFill="1">
      <alignment horizontal="left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11" fillId="5" borderId="0" xfId="2" applyNumberFormat="1" applyFill="1">
      <alignment horizontal="right"/>
    </xf>
    <xf numFmtId="0" fontId="9" fillId="5" borderId="0" xfId="4" applyFill="1">
      <alignment horizontal="center"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8" fillId="10" borderId="8" xfId="8" applyFill="1" applyBorder="1">
      <alignment horizontal="right" vertical="center"/>
    </xf>
    <xf numFmtId="0" fontId="0" fillId="5" borderId="0" xfId="0" applyFill="1" applyAlignment="1">
      <alignment horizontal="left" vertical="center"/>
    </xf>
    <xf numFmtId="167" fontId="5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/>
    <xf numFmtId="167" fontId="5" fillId="5" borderId="0" xfId="0" applyNumberFormat="1" applyFont="1" applyFill="1" applyAlignment="1"/>
    <xf numFmtId="0" fontId="0" fillId="5" borderId="0" xfId="0" applyFill="1" applyAlignment="1"/>
    <xf numFmtId="164" fontId="16" fillId="5" borderId="0" xfId="0" applyNumberFormat="1" applyFont="1" applyFill="1" applyAlignment="1">
      <alignment horizontal="right" vertical="center"/>
    </xf>
    <xf numFmtId="167" fontId="11" fillId="5" borderId="3" xfId="2" applyNumberFormat="1" applyFill="1" applyBorder="1">
      <alignment horizontal="right"/>
    </xf>
    <xf numFmtId="0" fontId="12" fillId="5" borderId="0" xfId="5" applyFont="1" applyFill="1" applyAlignment="1">
      <alignment horizontal="left" vertical="center" wrapText="1"/>
    </xf>
    <xf numFmtId="0" fontId="15" fillId="5" borderId="0" xfId="4" applyFont="1" applyFill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5" borderId="0" xfId="6">
      <alignment vertical="center"/>
    </xf>
    <xf numFmtId="0" fontId="13" fillId="5" borderId="2" xfId="6" applyBorder="1" applyAlignment="1">
      <alignment vertical="top"/>
    </xf>
    <xf numFmtId="0" fontId="13" fillId="5" borderId="7" xfId="6" applyBorder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Good" xfId="20" builtinId="26" customBuiltin="1"/>
    <cellStyle name="Heading 1" xfId="17" builtinId="16" customBuiltin="1"/>
    <cellStyle name="Heading 2" xfId="10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te" xfId="29" builtinId="10" customBuiltin="1"/>
    <cellStyle name="Output" xfId="24" builtinId="21" customBuiltin="1"/>
    <cellStyle name="Percent" xfId="15" builtinId="5" customBuiltin="1"/>
    <cellStyle name="Title" xfId="16" builtinId="15" customBuiltin="1"/>
    <cellStyle name="Total" xfId="31" builtinId="25" customBuiltin="1"/>
    <cellStyle name="totalt antal" xfId="3" xr:uid="{00000000-0005-0000-0000-000009000000}"/>
    <cellStyle name="totalt valuta" xfId="2" xr:uid="{00000000-0005-0000-0000-000006000000}"/>
    <cellStyle name="totalt valuta 2" xfId="7" xr:uid="{00000000-0005-0000-0000-000007000000}"/>
    <cellStyle name="totalt valuta 2 2" xfId="9" xr:uid="{00000000-0005-0000-0000-000008000000}"/>
    <cellStyle name="Warning Text" xfId="28" builtinId="11" customBuiltin="1"/>
  </cellStyles>
  <dxfs count="79"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7" formatCode="#,##0.00\ &quot;kr&quot;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alignment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numFmt numFmtId="167" formatCode="#,##0.00\ &quot;kr&quot;"/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  <alignment textRotation="0" wrapText="0" indent="0" justifyLastLine="0" shrinkToFit="0" readingOrder="0"/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åvor" displayName="Gåvor" ref="B8:E15" totalsRowCount="1" headerRowDxfId="77" dataDxfId="75" totalsRowDxfId="74" headerRowBorderDxfId="76" totalsRowBorderDxfId="73" headerRowCellStyle="Normal 2">
  <autoFilter ref="B8:E1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rtikel" totalsRowLabel="Summa" dataDxfId="72" totalsRowDxfId="71"/>
    <tableColumn id="2" xr3:uid="{00000000-0010-0000-0000-000002000000}" name="Budget" totalsRowFunction="sum" dataDxfId="70" totalsRowDxfId="69"/>
    <tableColumn id="3" xr3:uid="{00000000-0010-0000-0000-000003000000}" name="Faktisk" totalsRowFunction="sum" dataDxfId="68" totalsRowDxfId="67"/>
    <tableColumn id="4" xr3:uid="{00000000-0010-0000-0000-000004000000}" name="Skillnad" totalsRowFunction="sum" dataDxfId="66" totalsRowDxfId="65">
      <calculatedColumnFormula>Gåvor[[#This Row],[Budget]]-Gåvor[[#This Row],[Faktisk]]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Ange gåvoartiklar, budget och faktiska utgifter i den här tabellen. Skillnaden beräknas automatiskt och ikonerna uppdatera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Förpackningar" displayName="Förpackningar" ref="B17:E24" totalsRowCount="1" headerRowDxfId="64" dataDxfId="62" totalsRowDxfId="61" headerRowBorderDxfId="63" totalsRowBorderDxfId="60" headerRowCellStyle="Normal 2">
  <autoFilter ref="B17:E2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rtikel" totalsRowLabel="Summa" dataDxfId="59" totalsRowDxfId="58"/>
    <tableColumn id="2" xr3:uid="{00000000-0010-0000-0100-000002000000}" name="Budget" totalsRowFunction="sum" dataDxfId="57" totalsRowDxfId="56"/>
    <tableColumn id="3" xr3:uid="{00000000-0010-0000-0100-000003000000}" name="Faktisk" totalsRowFunction="sum" dataDxfId="55" totalsRowDxfId="54"/>
    <tableColumn id="4" xr3:uid="{00000000-0010-0000-0100-000004000000}" name="Skillnad" totalsRowFunction="sum" dataDxfId="53" totalsRowDxfId="52">
      <calculatedColumnFormula>Förpackningar[[#This Row],[Budget]]-Förpackningar[[#This Row],[Faktisk]]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Ange förpackningsartiklar, budget och faktiska utgifter i den här tabellen. Skillnaden beräknas automatiskt och ikonerna uppdatera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Nöjen" displayName="Nöjen" ref="I17:L25" totalsRowCount="1" headerRowDxfId="51" dataDxfId="49" totalsRowDxfId="48" headerRowBorderDxfId="50" totalsRowBorderDxfId="47" headerRowCellStyle="Normal 2">
  <autoFilter ref="I17:L2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Artikel" totalsRowLabel="Summa" dataDxfId="46" totalsRowDxfId="45"/>
    <tableColumn id="2" xr3:uid="{00000000-0010-0000-0200-000002000000}" name="Budget" totalsRowFunction="sum" dataDxfId="44" totalsRowDxfId="43"/>
    <tableColumn id="3" xr3:uid="{00000000-0010-0000-0200-000003000000}" name="Faktisk" totalsRowFunction="sum" dataDxfId="42" totalsRowDxfId="41"/>
    <tableColumn id="4" xr3:uid="{00000000-0010-0000-0200-000004000000}" name="Skillnad" totalsRowFunction="sum" dataDxfId="40" totalsRowDxfId="39">
      <calculatedColumnFormula>Nöjen[[#This Row],[Budget]]-Nöjen[[#This Row],[Faktisk]]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Ange nöjesartiklar, budget och faktiska utgifter i den här tabellen. Skillnaden beräknas automatiskt och ikonerna uppdatera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Övrigt" displayName="Övrigt" ref="I27:L31" totalsRowCount="1" headerRowDxfId="38" dataDxfId="36" totalsRowDxfId="35" headerRowBorderDxfId="37" totalsRowBorderDxfId="34" headerRowCellStyle="Normal 2">
  <autoFilter ref="I27:L30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Artikel" totalsRowLabel="Summa" dataDxfId="33" totalsRowDxfId="32"/>
    <tableColumn id="2" xr3:uid="{00000000-0010-0000-0300-000002000000}" name="Budget" totalsRowFunction="sum" dataDxfId="31" totalsRowDxfId="30"/>
    <tableColumn id="3" xr3:uid="{00000000-0010-0000-0300-000003000000}" name="Faktisk" totalsRowFunction="sum" dataDxfId="29" totalsRowDxfId="28"/>
    <tableColumn id="4" xr3:uid="{00000000-0010-0000-0300-000004000000}" name="Skillnad" totalsRowFunction="sum" dataDxfId="27" totalsRowDxfId="26">
      <calculatedColumnFormula>Övrigt[[#This Row],[Budget]]-Övrigt[[#This Row],[Faktisk]]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Ange övriga artiklar, budget och faktiska utgifter i den här tabellen. Skillnaden beräknas automatiskt och ikonerna uppdatera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Resor" displayName="Resor" ref="B27:E32" totalsRowCount="1" headerRowDxfId="25" dataDxfId="23" totalsRowDxfId="22" headerRowBorderDxfId="24" totalsRowBorderDxfId="21" headerRowCellStyle="Normal 2">
  <autoFilter ref="B27:E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Artikel" totalsRowLabel="Summa" dataDxfId="20" totalsRowDxfId="19"/>
    <tableColumn id="2" xr3:uid="{00000000-0010-0000-0400-000002000000}" name="Budget" totalsRowFunction="sum" dataDxfId="18" totalsRowDxfId="17"/>
    <tableColumn id="3" xr3:uid="{00000000-0010-0000-0400-000003000000}" name="Faktisk" totalsRowFunction="sum" dataDxfId="16" totalsRowDxfId="15"/>
    <tableColumn id="4" xr3:uid="{00000000-0010-0000-0400-000004000000}" name="Skillnad" totalsRowFunction="sum" dataDxfId="14" totalsRowDxfId="13">
      <calculatedColumnFormula>Resor[[#This Row],[Budget]]-Resor[[#This Row],[Faktisk]]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Ange researtiklar, budget och faktiska utgifter i den här tabellen. Skillnaden beräknas automatiskt och ikonerna uppdatera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åltider" displayName="Måltider" ref="I8:L13" totalsRowCount="1" headerRowDxfId="12" dataDxfId="10" totalsRowDxfId="9" headerRowBorderDxfId="11" totalsRowBorderDxfId="8" headerRowCellStyle="Normal 2">
  <autoFilter ref="I8:L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Artikel" totalsRowLabel="Summa" dataDxfId="7" totalsRowDxfId="6"/>
    <tableColumn id="2" xr3:uid="{00000000-0010-0000-0500-000002000000}" name="Budget" totalsRowFunction="sum" dataDxfId="5" totalsRowDxfId="4"/>
    <tableColumn id="3" xr3:uid="{00000000-0010-0000-0500-000003000000}" name="Faktisk" totalsRowFunction="sum" dataDxfId="3" totalsRowDxfId="2"/>
    <tableColumn id="4" xr3:uid="{00000000-0010-0000-0500-000004000000}" name="Skillnad" totalsRowFunction="sum" dataDxfId="1" totalsRowDxfId="0">
      <calculatedColumnFormula>Måltider[[#This Row],[Budget]]-Måltider[[#This Row],[Faktisk]]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Ange måltidsartiklar, budget och faktiska utgifter i den här tabellen. Skillnaden beräknas automatiskt och ikonerna uppdateras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79.5703125" customWidth="1"/>
    <col min="3" max="3" width="2.7109375" customWidth="1"/>
  </cols>
  <sheetData>
    <row r="1" spans="2:2" ht="20.25" x14ac:dyDescent="0.3">
      <c r="B1" s="24" t="s">
        <v>0</v>
      </c>
    </row>
    <row r="2" spans="2:2" ht="27" customHeight="1" x14ac:dyDescent="0.25">
      <c r="B2" s="25" t="s">
        <v>47</v>
      </c>
    </row>
    <row r="3" spans="2:2" ht="24.75" customHeight="1" x14ac:dyDescent="0.25">
      <c r="B3" s="25" t="s">
        <v>49</v>
      </c>
    </row>
    <row r="4" spans="2:2" ht="21" customHeight="1" x14ac:dyDescent="0.25">
      <c r="B4" s="25" t="s">
        <v>1</v>
      </c>
    </row>
    <row r="5" spans="2:2" ht="39.950000000000003" customHeight="1" x14ac:dyDescent="0.25">
      <c r="B5" s="26" t="s">
        <v>2</v>
      </c>
    </row>
    <row r="6" spans="2:2" ht="66" customHeight="1" x14ac:dyDescent="0.25">
      <c r="B6" s="25" t="s">
        <v>48</v>
      </c>
    </row>
    <row r="7" spans="2:2" ht="39.950000000000003" customHeight="1" x14ac:dyDescent="0.25">
      <c r="B7" s="25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37"/>
  <sheetViews>
    <sheetView showGridLines="0" zoomScale="85" zoomScaleNormal="85" workbookViewId="0"/>
  </sheetViews>
  <sheetFormatPr defaultColWidth="9.140625" defaultRowHeight="13.5" x14ac:dyDescent="0.25"/>
  <cols>
    <col min="1" max="1" width="2.7109375" style="27" customWidth="1"/>
    <col min="2" max="2" width="73.85546875" style="4" customWidth="1"/>
    <col min="3" max="3" width="22" style="4" customWidth="1"/>
    <col min="4" max="4" width="18.7109375" style="4" customWidth="1"/>
    <col min="5" max="5" width="15.42578125" style="4" customWidth="1"/>
    <col min="6" max="6" width="5" style="4" customWidth="1"/>
    <col min="7" max="7" width="1.42578125" style="4" customWidth="1"/>
    <col min="8" max="8" width="5" style="4" customWidth="1"/>
    <col min="9" max="9" width="73.85546875" style="4" customWidth="1"/>
    <col min="10" max="10" width="22" style="4" customWidth="1"/>
    <col min="11" max="11" width="18.7109375" style="4" customWidth="1"/>
    <col min="12" max="12" width="15.42578125" style="4" customWidth="1"/>
    <col min="13" max="13" width="3.7109375" style="4" customWidth="1"/>
    <col min="14" max="16384" width="9.140625" style="4"/>
  </cols>
  <sheetData>
    <row r="1" spans="1:17" ht="40.5" customHeight="1" x14ac:dyDescent="0.25">
      <c r="A1" s="27" t="s">
        <v>50</v>
      </c>
    </row>
    <row r="2" spans="1:17" ht="37.5" customHeight="1" x14ac:dyDescent="0.25">
      <c r="A2" s="27" t="s">
        <v>4</v>
      </c>
      <c r="B2" s="49" t="s">
        <v>46</v>
      </c>
      <c r="C2" s="49"/>
      <c r="D2" s="49"/>
      <c r="E2" s="49"/>
      <c r="F2" s="5"/>
      <c r="G2" s="10"/>
      <c r="Q2" s="3"/>
    </row>
    <row r="3" spans="1:17" ht="25.5" customHeight="1" x14ac:dyDescent="0.25">
      <c r="A3" s="28" t="s">
        <v>51</v>
      </c>
      <c r="B3" s="49"/>
      <c r="C3" s="49"/>
      <c r="D3" s="49"/>
      <c r="E3" s="49"/>
      <c r="F3" s="5"/>
      <c r="G3" s="1"/>
      <c r="H3" s="6"/>
      <c r="I3" s="52" t="s">
        <v>30</v>
      </c>
      <c r="J3" s="52"/>
      <c r="K3" s="7">
        <f>SUM(Gåvor[Budget],Förpackningar[Budget],(Resor[Budget],(Måltider[Budget],(Nöjen[Budget],Övrigt[Budget]))))</f>
        <v>750</v>
      </c>
    </row>
    <row r="4" spans="1:17" s="15" customFormat="1" ht="41.1" customHeight="1" thickBot="1" x14ac:dyDescent="0.3">
      <c r="A4" s="29" t="s">
        <v>5</v>
      </c>
      <c r="B4" s="49"/>
      <c r="C4" s="49"/>
      <c r="D4" s="49"/>
      <c r="E4" s="49"/>
      <c r="F4" s="12"/>
      <c r="G4" s="13"/>
      <c r="H4" s="14"/>
      <c r="I4" s="53" t="s">
        <v>31</v>
      </c>
      <c r="J4" s="53"/>
      <c r="K4" s="16">
        <f>SUM((Gåvor[Faktisk],(Förpackningar[Faktisk],(Resor[Faktisk],(Måltider[Faktisk],(Nöjen[Faktisk],(Övrigt[Faktisk])))))))</f>
        <v>820</v>
      </c>
    </row>
    <row r="5" spans="1:17" ht="29.25" customHeight="1" thickTop="1" x14ac:dyDescent="0.25">
      <c r="A5" s="30" t="s">
        <v>52</v>
      </c>
      <c r="B5" s="49"/>
      <c r="C5" s="49"/>
      <c r="D5" s="49"/>
      <c r="E5" s="49"/>
      <c r="F5" s="5"/>
      <c r="G5" s="1"/>
      <c r="H5" s="8"/>
      <c r="I5" s="54" t="s">
        <v>32</v>
      </c>
      <c r="J5" s="54"/>
      <c r="K5" s="47">
        <f>SUM(K3-K4)</f>
        <v>-70</v>
      </c>
    </row>
    <row r="6" spans="1:17" ht="36.75" customHeight="1" x14ac:dyDescent="0.25">
      <c r="A6" s="30"/>
      <c r="B6" s="49"/>
      <c r="C6" s="49"/>
      <c r="D6" s="49"/>
      <c r="E6" s="49"/>
      <c r="F6" s="5"/>
      <c r="G6" s="2"/>
      <c r="H6" s="8"/>
    </row>
    <row r="7" spans="1:17" s="17" customFormat="1" ht="80.25" customHeight="1" x14ac:dyDescent="0.25">
      <c r="A7" s="30" t="s">
        <v>6</v>
      </c>
      <c r="B7" s="51" t="s">
        <v>8</v>
      </c>
      <c r="C7" s="51"/>
      <c r="D7" s="51"/>
      <c r="E7" s="51"/>
      <c r="F7" s="11"/>
      <c r="G7" s="11"/>
      <c r="H7" s="8"/>
      <c r="I7" s="50" t="s">
        <v>33</v>
      </c>
      <c r="J7" s="50"/>
      <c r="K7" s="50"/>
      <c r="L7" s="50"/>
    </row>
    <row r="8" spans="1:17" ht="21.75" customHeight="1" thickBot="1" x14ac:dyDescent="0.3">
      <c r="A8" s="30" t="s">
        <v>53</v>
      </c>
      <c r="B8" s="21" t="s">
        <v>9</v>
      </c>
      <c r="C8" s="22" t="s">
        <v>27</v>
      </c>
      <c r="D8" s="22" t="s">
        <v>28</v>
      </c>
      <c r="E8" s="23" t="s">
        <v>29</v>
      </c>
      <c r="F8" s="32"/>
      <c r="G8" s="32"/>
      <c r="H8" s="8"/>
      <c r="I8" s="21" t="s">
        <v>9</v>
      </c>
      <c r="J8" s="22" t="s">
        <v>27</v>
      </c>
      <c r="K8" s="22" t="s">
        <v>28</v>
      </c>
      <c r="L8" s="23" t="s">
        <v>29</v>
      </c>
    </row>
    <row r="9" spans="1:17" ht="15.75" customHeight="1" x14ac:dyDescent="0.25">
      <c r="A9" s="30"/>
      <c r="B9" s="44" t="s">
        <v>10</v>
      </c>
      <c r="C9" s="45">
        <v>500</v>
      </c>
      <c r="D9" s="45">
        <v>495</v>
      </c>
      <c r="E9" s="43">
        <f>Gåvor[[#This Row],[Budget]]-Gåvor[[#This Row],[Faktisk]]</f>
        <v>5</v>
      </c>
      <c r="F9" s="33"/>
      <c r="G9" s="33"/>
      <c r="H9" s="8"/>
      <c r="I9" s="44" t="s">
        <v>34</v>
      </c>
      <c r="J9" s="45"/>
      <c r="K9" s="45"/>
      <c r="L9" s="43">
        <f>Måltider[[#This Row],[Budget]]-Måltider[[#This Row],[Faktisk]]</f>
        <v>0</v>
      </c>
    </row>
    <row r="10" spans="1:17" ht="15.75" customHeight="1" x14ac:dyDescent="0.25">
      <c r="A10" s="30"/>
      <c r="B10" s="44" t="s">
        <v>11</v>
      </c>
      <c r="C10" s="45">
        <v>250</v>
      </c>
      <c r="D10" s="45">
        <v>325</v>
      </c>
      <c r="E10" s="43">
        <f>Gåvor[[#This Row],[Budget]]-Gåvor[[#This Row],[Faktisk]]</f>
        <v>-75</v>
      </c>
      <c r="F10" s="33"/>
      <c r="G10" s="33"/>
      <c r="H10" s="34"/>
      <c r="I10" s="44" t="s">
        <v>35</v>
      </c>
      <c r="J10" s="45"/>
      <c r="K10" s="45"/>
      <c r="L10" s="43">
        <f>Måltider[[#This Row],[Budget]]-Måltider[[#This Row],[Faktisk]]</f>
        <v>0</v>
      </c>
    </row>
    <row r="11" spans="1:17" ht="15.75" customHeight="1" x14ac:dyDescent="0.25">
      <c r="A11" s="30"/>
      <c r="B11" s="44" t="s">
        <v>12</v>
      </c>
      <c r="C11" s="45"/>
      <c r="D11" s="45"/>
      <c r="E11" s="43">
        <f>Gåvor[[#This Row],[Budget]]-Gåvor[[#This Row],[Faktisk]]</f>
        <v>0</v>
      </c>
      <c r="F11" s="33"/>
      <c r="G11" s="33"/>
      <c r="H11" s="35"/>
      <c r="I11" s="44" t="s">
        <v>36</v>
      </c>
      <c r="J11" s="45"/>
      <c r="K11" s="45"/>
      <c r="L11" s="43">
        <f>Måltider[[#This Row],[Budget]]-Måltider[[#This Row],[Faktisk]]</f>
        <v>0</v>
      </c>
    </row>
    <row r="12" spans="1:17" ht="15.75" customHeight="1" thickBot="1" x14ac:dyDescent="0.3">
      <c r="A12" s="30"/>
      <c r="B12" s="44" t="s">
        <v>13</v>
      </c>
      <c r="C12" s="45"/>
      <c r="D12" s="45"/>
      <c r="E12" s="43">
        <f>Gåvor[[#This Row],[Budget]]-Gåvor[[#This Row],[Faktisk]]</f>
        <v>0</v>
      </c>
      <c r="F12" s="33"/>
      <c r="G12" s="33"/>
      <c r="H12" s="36"/>
      <c r="I12" s="46" t="s">
        <v>15</v>
      </c>
      <c r="J12" s="45"/>
      <c r="K12" s="45"/>
      <c r="L12" s="43">
        <f>Måltider[[#This Row],[Budget]]-Måltider[[#This Row],[Faktisk]]</f>
        <v>0</v>
      </c>
    </row>
    <row r="13" spans="1:17" ht="15.75" customHeight="1" x14ac:dyDescent="0.25">
      <c r="A13" s="30"/>
      <c r="B13" s="44" t="s">
        <v>14</v>
      </c>
      <c r="C13" s="45"/>
      <c r="D13" s="45"/>
      <c r="E13" s="43">
        <f>Gåvor[[#This Row],[Budget]]-Gåvor[[#This Row],[Faktisk]]</f>
        <v>0</v>
      </c>
      <c r="F13" s="33"/>
      <c r="G13" s="33"/>
      <c r="H13" s="36"/>
      <c r="I13" s="20" t="s">
        <v>16</v>
      </c>
      <c r="J13" s="48">
        <f>SUBTOTAL(109,Måltider[Budget])</f>
        <v>0</v>
      </c>
      <c r="K13" s="48">
        <f>SUBTOTAL(109,Måltider[Faktisk])</f>
        <v>0</v>
      </c>
      <c r="L13" s="48">
        <f>SUBTOTAL(109,Måltider[Skillnad])</f>
        <v>0</v>
      </c>
    </row>
    <row r="14" spans="1:17" ht="15.75" customHeight="1" thickBot="1" x14ac:dyDescent="0.3">
      <c r="A14" s="30"/>
      <c r="B14" s="46" t="s">
        <v>15</v>
      </c>
      <c r="C14" s="45"/>
      <c r="D14" s="45"/>
      <c r="E14" s="43">
        <f>Gåvor[[#This Row],[Budget]]-Gåvor[[#This Row],[Faktisk]]</f>
        <v>0</v>
      </c>
      <c r="F14" s="33"/>
      <c r="G14" s="33"/>
      <c r="H14" s="36"/>
    </row>
    <row r="15" spans="1:17" ht="15.75" customHeight="1" x14ac:dyDescent="0.25">
      <c r="A15" s="30"/>
      <c r="B15" s="20" t="s">
        <v>16</v>
      </c>
      <c r="C15" s="48">
        <f>SUBTOTAL(109,Gåvor[Budget])</f>
        <v>750</v>
      </c>
      <c r="D15" s="48">
        <f>SUBTOTAL(109,Gåvor[Faktisk])</f>
        <v>820</v>
      </c>
      <c r="E15" s="48">
        <f>SUBTOTAL(109,Gåvor[Skillnad])</f>
        <v>-70</v>
      </c>
      <c r="F15" s="37"/>
      <c r="G15" s="37"/>
      <c r="H15" s="42"/>
    </row>
    <row r="16" spans="1:17" s="17" customFormat="1" ht="66" customHeight="1" x14ac:dyDescent="0.25">
      <c r="A16" s="30" t="s">
        <v>54</v>
      </c>
      <c r="B16" s="50" t="s">
        <v>17</v>
      </c>
      <c r="C16" s="50"/>
      <c r="D16" s="50"/>
      <c r="E16" s="50"/>
      <c r="F16" s="38"/>
      <c r="G16" s="38"/>
      <c r="H16" s="36"/>
      <c r="I16" s="50" t="s">
        <v>37</v>
      </c>
      <c r="J16" s="50"/>
      <c r="K16" s="50"/>
      <c r="L16" s="50"/>
    </row>
    <row r="17" spans="1:12" ht="21.75" customHeight="1" thickBot="1" x14ac:dyDescent="0.3">
      <c r="A17" s="31" t="s">
        <v>55</v>
      </c>
      <c r="B17" s="18" t="s">
        <v>9</v>
      </c>
      <c r="C17" s="19" t="s">
        <v>27</v>
      </c>
      <c r="D17" s="19" t="s">
        <v>28</v>
      </c>
      <c r="E17" s="41" t="s">
        <v>29</v>
      </c>
      <c r="F17" s="32"/>
      <c r="G17" s="32"/>
      <c r="H17" s="39"/>
      <c r="I17" s="18" t="s">
        <v>9</v>
      </c>
      <c r="J17" s="19" t="s">
        <v>27</v>
      </c>
      <c r="K17" s="19" t="s">
        <v>28</v>
      </c>
      <c r="L17" s="41" t="s">
        <v>29</v>
      </c>
    </row>
    <row r="18" spans="1:12" ht="15.75" customHeight="1" x14ac:dyDescent="0.25">
      <c r="A18" s="30"/>
      <c r="B18" s="44" t="s">
        <v>18</v>
      </c>
      <c r="C18" s="45"/>
      <c r="D18" s="45"/>
      <c r="E18" s="43">
        <f>Förpackningar[[#This Row],[Budget]]-Förpackningar[[#This Row],[Faktisk]]</f>
        <v>0</v>
      </c>
      <c r="F18" s="33"/>
      <c r="G18" s="33"/>
      <c r="H18" s="36"/>
      <c r="I18" s="46" t="s">
        <v>38</v>
      </c>
      <c r="J18" s="45"/>
      <c r="K18" s="45"/>
      <c r="L18" s="43">
        <f>Nöjen[[#This Row],[Budget]]-Nöjen[[#This Row],[Faktisk]]</f>
        <v>0</v>
      </c>
    </row>
    <row r="19" spans="1:12" ht="15.75" customHeight="1" x14ac:dyDescent="0.25">
      <c r="A19" s="30"/>
      <c r="B19" s="44" t="s">
        <v>19</v>
      </c>
      <c r="C19" s="45"/>
      <c r="D19" s="45"/>
      <c r="E19" s="43">
        <f>Förpackningar[[#This Row],[Budget]]-Förpackningar[[#This Row],[Faktisk]]</f>
        <v>0</v>
      </c>
      <c r="F19" s="33"/>
      <c r="G19" s="33"/>
      <c r="H19" s="36"/>
      <c r="I19" s="44" t="s">
        <v>36</v>
      </c>
      <c r="J19" s="45"/>
      <c r="K19" s="45"/>
      <c r="L19" s="43">
        <f>Nöjen[[#This Row],[Budget]]-Nöjen[[#This Row],[Faktisk]]</f>
        <v>0</v>
      </c>
    </row>
    <row r="20" spans="1:12" ht="15.75" customHeight="1" x14ac:dyDescent="0.25">
      <c r="A20" s="30"/>
      <c r="B20" s="44" t="s">
        <v>20</v>
      </c>
      <c r="C20" s="45"/>
      <c r="D20" s="45"/>
      <c r="E20" s="43">
        <f>Förpackningar[[#This Row],[Budget]]-Förpackningar[[#This Row],[Faktisk]]</f>
        <v>0</v>
      </c>
      <c r="F20" s="33"/>
      <c r="G20" s="33"/>
      <c r="H20" s="36"/>
      <c r="I20" s="44" t="s">
        <v>39</v>
      </c>
      <c r="J20" s="45"/>
      <c r="K20" s="45"/>
      <c r="L20" s="43">
        <f>Nöjen[[#This Row],[Budget]]-Nöjen[[#This Row],[Faktisk]]</f>
        <v>0</v>
      </c>
    </row>
    <row r="21" spans="1:12" ht="15.75" customHeight="1" x14ac:dyDescent="0.25">
      <c r="A21" s="30"/>
      <c r="B21" s="44" t="s">
        <v>21</v>
      </c>
      <c r="C21" s="45"/>
      <c r="D21" s="45"/>
      <c r="E21" s="43">
        <f>Förpackningar[[#This Row],[Budget]]-Förpackningar[[#This Row],[Faktisk]]</f>
        <v>0</v>
      </c>
      <c r="F21" s="33"/>
      <c r="G21" s="33"/>
      <c r="H21" s="36"/>
      <c r="I21" s="44" t="s">
        <v>40</v>
      </c>
      <c r="J21" s="45"/>
      <c r="K21" s="45"/>
      <c r="L21" s="43">
        <f>Nöjen[[#This Row],[Budget]]-Nöjen[[#This Row],[Faktisk]]</f>
        <v>0</v>
      </c>
    </row>
    <row r="22" spans="1:12" ht="15.75" customHeight="1" x14ac:dyDescent="0.25">
      <c r="A22" s="30"/>
      <c r="B22" s="44" t="s">
        <v>22</v>
      </c>
      <c r="C22" s="45"/>
      <c r="D22" s="45"/>
      <c r="E22" s="43">
        <f>Förpackningar[[#This Row],[Budget]]-Förpackningar[[#This Row],[Faktisk]]</f>
        <v>0</v>
      </c>
      <c r="F22" s="33"/>
      <c r="G22" s="33"/>
      <c r="H22" s="36"/>
      <c r="I22" s="44" t="s">
        <v>41</v>
      </c>
      <c r="J22" s="45"/>
      <c r="K22" s="45"/>
      <c r="L22" s="43">
        <f>Nöjen[[#This Row],[Budget]]-Nöjen[[#This Row],[Faktisk]]</f>
        <v>0</v>
      </c>
    </row>
    <row r="23" spans="1:12" ht="15.75" customHeight="1" thickBot="1" x14ac:dyDescent="0.3">
      <c r="A23" s="30"/>
      <c r="B23" s="46" t="s">
        <v>15</v>
      </c>
      <c r="C23" s="45"/>
      <c r="D23" s="45"/>
      <c r="E23" s="43">
        <f>Förpackningar[[#This Row],[Budget]]-Förpackningar[[#This Row],[Faktisk]]</f>
        <v>0</v>
      </c>
      <c r="F23" s="33"/>
      <c r="G23" s="33"/>
      <c r="H23" s="36"/>
      <c r="I23" s="44" t="s">
        <v>42</v>
      </c>
      <c r="J23" s="45"/>
      <c r="K23" s="45"/>
      <c r="L23" s="43">
        <f>Nöjen[[#This Row],[Budget]]-Nöjen[[#This Row],[Faktisk]]</f>
        <v>0</v>
      </c>
    </row>
    <row r="24" spans="1:12" ht="15.75" customHeight="1" thickBot="1" x14ac:dyDescent="0.3">
      <c r="A24" s="30"/>
      <c r="B24" s="20" t="s">
        <v>16</v>
      </c>
      <c r="C24" s="48">
        <f>SUBTOTAL(109,Förpackningar[Budget])</f>
        <v>0</v>
      </c>
      <c r="D24" s="48">
        <f>SUBTOTAL(109,Förpackningar[Faktisk])</f>
        <v>0</v>
      </c>
      <c r="E24" s="48">
        <f>SUBTOTAL(109,Förpackningar[Skillnad])</f>
        <v>0</v>
      </c>
      <c r="F24" s="37"/>
      <c r="G24" s="37"/>
      <c r="H24" s="36"/>
      <c r="I24" s="46" t="s">
        <v>15</v>
      </c>
      <c r="J24" s="45"/>
      <c r="K24" s="45"/>
      <c r="L24" s="43">
        <f>Nöjen[[#This Row],[Budget]]-Nöjen[[#This Row],[Faktisk]]</f>
        <v>0</v>
      </c>
    </row>
    <row r="25" spans="1:12" ht="15.75" customHeight="1" x14ac:dyDescent="0.25">
      <c r="A25" s="30"/>
      <c r="B25" s="9"/>
      <c r="C25" s="9"/>
      <c r="D25" s="9"/>
      <c r="E25" s="9"/>
      <c r="F25" s="36"/>
      <c r="G25" s="36"/>
      <c r="H25" s="36"/>
      <c r="I25" s="20" t="s">
        <v>16</v>
      </c>
      <c r="J25" s="48">
        <f>SUBTOTAL(109,Nöjen[Budget])</f>
        <v>0</v>
      </c>
      <c r="K25" s="48">
        <f>SUBTOTAL(109,Nöjen[Faktisk])</f>
        <v>0</v>
      </c>
      <c r="L25" s="48">
        <f>SUBTOTAL(109,Nöjen[Skillnad])</f>
        <v>0</v>
      </c>
    </row>
    <row r="26" spans="1:12" ht="66" customHeight="1" x14ac:dyDescent="0.25">
      <c r="A26" s="30" t="s">
        <v>7</v>
      </c>
      <c r="B26" s="50" t="s">
        <v>23</v>
      </c>
      <c r="C26" s="50"/>
      <c r="D26" s="50"/>
      <c r="E26" s="50"/>
      <c r="F26" s="38"/>
      <c r="G26" s="38"/>
      <c r="H26" s="36"/>
      <c r="I26" s="50" t="s">
        <v>43</v>
      </c>
      <c r="J26" s="50"/>
      <c r="K26" s="50"/>
      <c r="L26" s="50"/>
    </row>
    <row r="27" spans="1:12" ht="21.75" customHeight="1" thickBot="1" x14ac:dyDescent="0.3">
      <c r="A27" s="30" t="s">
        <v>56</v>
      </c>
      <c r="B27" s="21" t="s">
        <v>9</v>
      </c>
      <c r="C27" s="22" t="s">
        <v>27</v>
      </c>
      <c r="D27" s="22" t="s">
        <v>28</v>
      </c>
      <c r="E27" s="23" t="s">
        <v>29</v>
      </c>
      <c r="F27" s="32"/>
      <c r="G27" s="32"/>
      <c r="H27" s="36"/>
      <c r="I27" s="21" t="s">
        <v>9</v>
      </c>
      <c r="J27" s="22" t="s">
        <v>27</v>
      </c>
      <c r="K27" s="22" t="s">
        <v>28</v>
      </c>
      <c r="L27" s="23" t="s">
        <v>29</v>
      </c>
    </row>
    <row r="28" spans="1:12" ht="15.75" customHeight="1" x14ac:dyDescent="0.25">
      <c r="A28" s="30"/>
      <c r="B28" s="44" t="s">
        <v>24</v>
      </c>
      <c r="C28" s="45"/>
      <c r="D28" s="45"/>
      <c r="E28" s="43">
        <f>Resor[[#This Row],[Budget]]-Resor[[#This Row],[Faktisk]]</f>
        <v>0</v>
      </c>
      <c r="F28" s="33"/>
      <c r="G28" s="33"/>
      <c r="H28" s="36"/>
      <c r="I28" s="44" t="s">
        <v>44</v>
      </c>
      <c r="J28" s="45"/>
      <c r="K28" s="45"/>
      <c r="L28" s="43">
        <f>Övrigt[[#This Row],[Budget]]-Övrigt[[#This Row],[Faktisk]]</f>
        <v>0</v>
      </c>
    </row>
    <row r="29" spans="1:12" ht="15.75" customHeight="1" x14ac:dyDescent="0.25">
      <c r="A29" s="30"/>
      <c r="B29" s="44" t="s">
        <v>25</v>
      </c>
      <c r="C29" s="45"/>
      <c r="D29" s="45"/>
      <c r="E29" s="43">
        <f>Resor[[#This Row],[Budget]]-Resor[[#This Row],[Faktisk]]</f>
        <v>0</v>
      </c>
      <c r="F29" s="33"/>
      <c r="G29" s="33"/>
      <c r="H29" s="36"/>
      <c r="I29" s="44" t="s">
        <v>45</v>
      </c>
      <c r="J29" s="45"/>
      <c r="K29" s="45"/>
      <c r="L29" s="43">
        <f>Övrigt[[#This Row],[Budget]]-Övrigt[[#This Row],[Faktisk]]</f>
        <v>0</v>
      </c>
    </row>
    <row r="30" spans="1:12" ht="15.75" customHeight="1" thickBot="1" x14ac:dyDescent="0.3">
      <c r="A30" s="30"/>
      <c r="B30" s="44" t="s">
        <v>26</v>
      </c>
      <c r="C30" s="45"/>
      <c r="D30" s="45"/>
      <c r="E30" s="43">
        <f>Resor[[#This Row],[Budget]]-Resor[[#This Row],[Faktisk]]</f>
        <v>0</v>
      </c>
      <c r="F30" s="33"/>
      <c r="G30" s="33"/>
      <c r="H30" s="36"/>
      <c r="I30" s="46" t="s">
        <v>15</v>
      </c>
      <c r="J30" s="45"/>
      <c r="K30" s="45"/>
      <c r="L30" s="43">
        <f>Övrigt[[#This Row],[Budget]]-Övrigt[[#This Row],[Faktisk]]</f>
        <v>0</v>
      </c>
    </row>
    <row r="31" spans="1:12" ht="15.75" customHeight="1" thickBot="1" x14ac:dyDescent="0.3">
      <c r="A31" s="30"/>
      <c r="B31" s="46" t="s">
        <v>15</v>
      </c>
      <c r="C31" s="45"/>
      <c r="D31" s="45"/>
      <c r="E31" s="43">
        <f>Resor[[#This Row],[Budget]]-Resor[[#This Row],[Faktisk]]</f>
        <v>0</v>
      </c>
      <c r="F31" s="33"/>
      <c r="G31" s="33"/>
      <c r="H31" s="36"/>
      <c r="I31" s="20" t="s">
        <v>16</v>
      </c>
      <c r="J31" s="48">
        <f>SUBTOTAL(109,Övrigt[Budget])</f>
        <v>0</v>
      </c>
      <c r="K31" s="48">
        <f>SUBTOTAL(109,Övrigt[Faktisk])</f>
        <v>0</v>
      </c>
      <c r="L31" s="48">
        <f>SUBTOTAL(109,Övrigt[Skillnad])</f>
        <v>0</v>
      </c>
    </row>
    <row r="32" spans="1:12" ht="15.75" customHeight="1" x14ac:dyDescent="0.25">
      <c r="A32" s="30"/>
      <c r="B32" s="20" t="s">
        <v>16</v>
      </c>
      <c r="C32" s="48">
        <f>SUBTOTAL(109,Resor[Budget])</f>
        <v>0</v>
      </c>
      <c r="D32" s="48">
        <f>SUBTOTAL(109,Resor[Faktisk])</f>
        <v>0</v>
      </c>
      <c r="E32" s="48">
        <f>SUBTOTAL(109,Resor[Skillnad])</f>
        <v>0</v>
      </c>
      <c r="F32" s="37"/>
      <c r="G32" s="37"/>
      <c r="H32" s="36"/>
    </row>
    <row r="33" spans="1:8" x14ac:dyDescent="0.25">
      <c r="A33" s="30"/>
      <c r="H33" s="36"/>
    </row>
    <row r="34" spans="1:8" x14ac:dyDescent="0.25">
      <c r="A34" s="30"/>
      <c r="H34" s="36"/>
    </row>
    <row r="35" spans="1:8" x14ac:dyDescent="0.25">
      <c r="A35" s="30"/>
      <c r="H35" s="36"/>
    </row>
    <row r="36" spans="1:8" x14ac:dyDescent="0.25">
      <c r="H36" s="40"/>
    </row>
    <row r="37" spans="1:8" x14ac:dyDescent="0.25">
      <c r="H37" s="40"/>
    </row>
  </sheetData>
  <mergeCells count="10">
    <mergeCell ref="B2:E6"/>
    <mergeCell ref="I26:L26"/>
    <mergeCell ref="I16:L16"/>
    <mergeCell ref="B26:E26"/>
    <mergeCell ref="B7:E7"/>
    <mergeCell ref="I7:L7"/>
    <mergeCell ref="B16:E16"/>
    <mergeCell ref="I3:J3"/>
    <mergeCell ref="I4:J4"/>
    <mergeCell ref="I5:J5"/>
  </mergeCells>
  <phoneticPr fontId="2" type="noConversion"/>
  <conditionalFormatting sqref="L9:L13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28:L31 E28:E32 L18:L25 E18:E24 E9:E15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9:E1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9:L12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18:E2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18:L2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8:L31 E28:E3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5">
    <cfRule type="cellIs" dxfId="78" priority="1" operator="greaterThan">
      <formula>SUM(K3-K4)</formula>
    </cfRule>
  </conditionalFormatting>
  <conditionalFormatting sqref="L25">
    <cfRule type="iconSet" priority="30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ignoredErrors>
    <ignoredError sqref="K3:K4 E11:E14 L9:L12 L18:L24 E18:E23 E28:E31 L28:L30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Julbudget-planering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2018-12-13T13:06:08Z</dcterms:created>
  <dcterms:modified xsi:type="dcterms:W3CDTF">2018-12-13T13:06:08Z</dcterms:modified>
</cp:coreProperties>
</file>