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/>
  <xr:revisionPtr revIDLastSave="0" documentId="10_ncr:100000_{D8CC61A5-152C-4339-83A0-5B65A3C5F459}" xr6:coauthVersionLast="31" xr6:coauthVersionMax="40" xr10:uidLastSave="{00000000-0000-0000-0000-000000000000}"/>
  <bookViews>
    <workbookView xWindow="930" yWindow="0" windowWidth="21600" windowHeight="8325" xr2:uid="{00000000-000D-0000-FFFF-FFFF00000000}"/>
  </bookViews>
  <sheets>
    <sheet name="开始" sheetId="2" r:id="rId1"/>
    <sheet name="假期预算规划表" sheetId="1" r:id="rId2"/>
  </sheets>
  <definedNames>
    <definedName name="_xlnm._FilterDatabase" localSheetId="1" hidden="1">假期预算规划表!$I$7:$L$7</definedName>
  </definedNames>
  <calcPr calcId="179017"/>
  <webPublishing codePage="1252"/>
</workbook>
</file>

<file path=xl/calcChain.xml><?xml version="1.0" encoding="utf-8"?>
<calcChain xmlns="http://schemas.openxmlformats.org/spreadsheetml/2006/main">
  <c r="E31" i="1" l="1"/>
  <c r="E30" i="1"/>
  <c r="E29" i="1"/>
  <c r="E28" i="1"/>
  <c r="L30" i="1"/>
  <c r="L29" i="1"/>
  <c r="L28" i="1"/>
  <c r="L24" i="1"/>
  <c r="L23" i="1"/>
  <c r="L22" i="1"/>
  <c r="L21" i="1"/>
  <c r="L20" i="1"/>
  <c r="L19" i="1"/>
  <c r="L18" i="1"/>
  <c r="E23" i="1"/>
  <c r="E22" i="1"/>
  <c r="E21" i="1"/>
  <c r="E20" i="1"/>
  <c r="E19" i="1"/>
  <c r="E18" i="1"/>
  <c r="K4" i="1" l="1"/>
  <c r="E11" i="1"/>
  <c r="E10" i="1"/>
  <c r="E9" i="1"/>
  <c r="E12" i="1"/>
  <c r="E13" i="1"/>
  <c r="E14" i="1"/>
  <c r="E15" i="1" l="1"/>
  <c r="K3" i="1"/>
  <c r="K5" i="1" s="1"/>
  <c r="L12" i="1"/>
  <c r="J13" i="1"/>
  <c r="K13" i="1"/>
  <c r="J25" i="1"/>
  <c r="L11" i="1"/>
  <c r="L10" i="1"/>
  <c r="L9" i="1"/>
  <c r="C32" i="1"/>
  <c r="D32" i="1"/>
  <c r="K31" i="1"/>
  <c r="J31" i="1"/>
  <c r="K25" i="1"/>
  <c r="D24" i="1"/>
  <c r="C24" i="1"/>
  <c r="D15" i="1"/>
  <c r="C15" i="1"/>
  <c r="L13" i="1" l="1"/>
  <c r="L25" i="1"/>
  <c r="E32" i="1"/>
  <c r="L31" i="1"/>
  <c r="E24" i="1"/>
</calcChain>
</file>

<file path=xl/sharedStrings.xml><?xml version="1.0" encoding="utf-8"?>
<sst xmlns="http://schemas.openxmlformats.org/spreadsheetml/2006/main" count="88" uniqueCount="59">
  <si>
    <t>模板简介</t>
  </si>
  <si>
    <t>使用此假期预算规划表跟踪费用情况。</t>
  </si>
  <si>
    <t>在表中输入多个项目的预算费用和实际费用。</t>
  </si>
  <si>
    <t>系统会自动计算假期预算、总实际支出额和差额。</t>
  </si>
  <si>
    <t>注意： </t>
  </si>
  <si>
    <t>“假期预算规划表”工作表的 A 列中提供了其他说明。此文本已被有意隐藏。若要删除文本，请选择 A 列，然后选择“删除”。若要取消隐藏文本，请选择 A 列，然后更改字体颜色。</t>
  </si>
  <si>
    <t>若要了解有关表格的详细信息，请在表格内按 Shift+F10，选择“表格”选项，然后选择“替换文本”。</t>
  </si>
  <si>
    <t xml:space="preserve">在此工作表的相应表中输入每个类别的预算和实际费用。有关如何使用此工作表的有用说明位于此列的单元格中。向下移动箭头以开始了解。 </t>
  </si>
  <si>
    <t>此工作表的标题位于右侧单元格中。</t>
  </si>
  <si>
    <t>单元格 K3 中自动计算“假期预算”。</t>
  </si>
  <si>
    <t>单元格 K4 中自动计算“实际支出”。</t>
  </si>
  <si>
    <t>单元格 K5 中自动计算差额。下一步说明位于单元格 A7。</t>
  </si>
  <si>
    <t>“礼品”标签位于右侧单元格，“假日餐饮”标签位于单元格 I7。</t>
  </si>
  <si>
    <t>在“礼品”表中从右侧单元格开始输入费用，在“餐饮”表中从单元格 I8 开始输入费用。下一条说明位于单元格 A16 中。</t>
  </si>
  <si>
    <t>“包装”标签位于右侧单元格，“娱乐”标签位于单元格 I16。</t>
  </si>
  <si>
    <t>在“包装”表中从右侧单元格开始输入费用，在“娱乐”表中从单元格 I17 开始输入费用。下一条说明位于单元格 A26 中。</t>
  </si>
  <si>
    <t>“旅行”标签位于右侧单元格，“其他”标签位于单元格 I26。</t>
  </si>
  <si>
    <t>在“旅行”表中从右侧单元格开始输入费用，在“其他”表中从单元格 I27 开始输入费用。</t>
  </si>
  <si>
    <t>礼品</t>
  </si>
  <si>
    <t>项目​​</t>
  </si>
  <si>
    <t>家庭</t>
  </si>
  <si>
    <t>好友</t>
  </si>
  <si>
    <t>同事</t>
  </si>
  <si>
    <t>教师、奶妈、保姆等</t>
  </si>
  <si>
    <t>慈善捐赠</t>
  </si>
  <si>
    <t>其他（在此行的最后一列按 tab，添加行）</t>
  </si>
  <si>
    <t>包装</t>
  </si>
  <si>
    <t>礼品包装</t>
  </si>
  <si>
    <t>标签</t>
  </si>
  <si>
    <t>日用品（彩带、胶带等）</t>
  </si>
  <si>
    <t>盒子</t>
  </si>
  <si>
    <t>邮费</t>
  </si>
  <si>
    <t>差旅</t>
  </si>
  <si>
    <t>机票</t>
  </si>
  <si>
    <t>住宿</t>
  </si>
  <si>
    <t>交通</t>
  </si>
  <si>
    <t>预算</t>
  </si>
  <si>
    <t>实际开支</t>
  </si>
  <si>
    <t>差额</t>
  </si>
  <si>
    <t>假日预算</t>
  </si>
  <si>
    <t>实际支出</t>
  </si>
  <si>
    <t>差额（超出/符合预算）</t>
  </si>
  <si>
    <t>假日餐饮</t>
  </si>
  <si>
    <t>日用杂货</t>
  </si>
  <si>
    <t>酒类</t>
  </si>
  <si>
    <t>装饰</t>
  </si>
  <si>
    <t>娱乐</t>
  </si>
  <si>
    <t>派对帮手（调酒师、筹备人、清洁工等）</t>
  </si>
  <si>
    <t>食品和饮料</t>
  </si>
  <si>
    <t>服装</t>
  </si>
  <si>
    <t>门票</t>
  </si>
  <si>
    <t>外出用餐</t>
  </si>
  <si>
    <t>其他</t>
  </si>
  <si>
    <t>假日照片</t>
  </si>
  <si>
    <t xml:space="preserve">燃气 </t>
  </si>
  <si>
    <t>节日预算规划表</t>
    <phoneticPr fontId="1" type="noConversion"/>
  </si>
  <si>
    <t>实际开支</t>
    <phoneticPr fontId="1" type="noConversion"/>
  </si>
  <si>
    <t>汇总</t>
  </si>
  <si>
    <t>汇总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</si>
</sst>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&quot;¥&quot;#,##0.00;&quot;¥&quot;\-#,##0.00"/>
    <numFmt numFmtId="165" formatCode="_ &quot;¥&quot;* #,##0_ ;_ &quot;¥&quot;* \-#,##0_ ;_ &quot;¥&quot;* &quot;-&quot;_ ;_ @_ "/>
    <numFmt numFmtId="166" formatCode="_ &quot;¥&quot;* #,##0.00_ ;_ &quot;¥&quot;* \-#,##0.00_ ;_ &quot;¥&quot;* &quot;-&quot;??_ ;_ @_ "/>
    <numFmt numFmtId="167" formatCode="&quot;¥&quot;#,##0.00_);[Red]\(&quot;¥&quot;#,##0.00\)"/>
  </numFmts>
  <fonts count="40" x14ac:knownFonts="1">
    <font>
      <sz val="10"/>
      <name val="Microsoft YaHei UI"/>
      <family val="2"/>
      <charset val="134"/>
    </font>
    <font>
      <sz val="8"/>
      <color theme="1"/>
      <name val="Arial"/>
      <family val="2"/>
    </font>
    <font>
      <sz val="10"/>
      <color theme="2"/>
      <name val="Century Gothic"/>
      <family val="2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b/>
      <sz val="20"/>
      <color theme="5"/>
      <name val="Microsoft YaHei UI"/>
      <family val="2"/>
      <charset val="134"/>
    </font>
    <font>
      <b/>
      <sz val="48"/>
      <color theme="5"/>
      <name val="Microsoft YaHei UI"/>
      <family val="2"/>
      <charset val="134"/>
    </font>
    <font>
      <b/>
      <sz val="18"/>
      <color theme="4" tint="-0.499984740745262"/>
      <name val="Microsoft YaHei UI"/>
      <family val="2"/>
      <charset val="134"/>
    </font>
    <font>
      <b/>
      <sz val="10"/>
      <color theme="4" tint="-0.24994659260841701"/>
      <name val="Microsoft YaHei UI"/>
      <family val="2"/>
      <charset val="134"/>
    </font>
    <font>
      <b/>
      <sz val="12"/>
      <color theme="4" tint="-0.499984740745262"/>
      <name val="Microsoft YaHei UI"/>
      <family val="2"/>
      <charset val="134"/>
    </font>
    <font>
      <b/>
      <sz val="16"/>
      <color theme="0"/>
      <name val="Microsoft YaHei UI"/>
      <family val="2"/>
      <charset val="134"/>
    </font>
    <font>
      <sz val="11"/>
      <name val="Microsoft YaHei UI"/>
      <family val="2"/>
      <charset val="134"/>
    </font>
    <font>
      <b/>
      <sz val="11"/>
      <name val="Microsoft YaHei UI"/>
      <family val="2"/>
      <charset val="134"/>
    </font>
    <font>
      <sz val="10"/>
      <color theme="2"/>
      <name val="Microsoft YaHei UI"/>
      <family val="2"/>
      <charset val="134"/>
    </font>
    <font>
      <b/>
      <sz val="60"/>
      <color theme="4" tint="-0.499984740745262"/>
      <name val="Microsoft YaHei UI"/>
      <family val="2"/>
      <charset val="134"/>
    </font>
    <font>
      <b/>
      <sz val="16"/>
      <name val="Microsoft YaHei UI"/>
      <family val="2"/>
      <charset val="134"/>
    </font>
    <font>
      <b/>
      <sz val="10"/>
      <color indexed="63"/>
      <name val="Microsoft YaHei UI"/>
      <family val="2"/>
      <charset val="134"/>
    </font>
    <font>
      <b/>
      <sz val="18"/>
      <color theme="5" tint="-0.499984740745262"/>
      <name val="Microsoft YaHei UI"/>
      <family val="2"/>
      <charset val="134"/>
    </font>
    <font>
      <b/>
      <sz val="20"/>
      <color theme="5" tint="-0.249977111117893"/>
      <name val="Microsoft YaHei UI"/>
      <family val="2"/>
      <charset val="134"/>
    </font>
    <font>
      <b/>
      <sz val="10"/>
      <name val="Microsoft YaHei UI"/>
      <family val="2"/>
      <charset val="134"/>
    </font>
    <font>
      <b/>
      <sz val="12"/>
      <color theme="2"/>
      <name val="Microsoft YaHei UI"/>
      <family val="2"/>
      <charset val="134"/>
    </font>
    <font>
      <sz val="10"/>
      <color indexed="63"/>
      <name val="Microsoft YaHei UI"/>
      <family val="2"/>
      <charset val="134"/>
    </font>
    <font>
      <sz val="9"/>
      <name val="Microsoft YaHei UI"/>
      <family val="2"/>
      <charset val="134"/>
    </font>
  </fonts>
  <fills count="4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21" fillId="2" borderId="0">
      <alignment horizontal="left" vertical="center"/>
    </xf>
    <xf numFmtId="164" fontId="25" fillId="0" borderId="0">
      <alignment horizontal="right"/>
    </xf>
    <xf numFmtId="0" fontId="25" fillId="0" borderId="0">
      <alignment horizontal="left"/>
    </xf>
    <xf numFmtId="0" fontId="22" fillId="0" borderId="0">
      <alignment horizontal="center" vertical="center"/>
    </xf>
    <xf numFmtId="0" fontId="23" fillId="0" borderId="0">
      <alignment horizontal="left" vertical="center"/>
    </xf>
    <xf numFmtId="0" fontId="24" fillId="5" borderId="0">
      <alignment vertical="center"/>
    </xf>
    <xf numFmtId="164" fontId="24" fillId="6" borderId="0">
      <alignment horizontal="right" vertical="center"/>
    </xf>
    <xf numFmtId="0" fontId="21" fillId="2" borderId="0">
      <alignment horizontal="right" vertical="center"/>
    </xf>
    <xf numFmtId="164" fontId="26" fillId="8" borderId="0">
      <alignment horizontal="right"/>
    </xf>
    <xf numFmtId="0" fontId="12" fillId="0" borderId="6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11" applyNumberFormat="0" applyAlignment="0" applyProtection="0"/>
    <xf numFmtId="0" fontId="17" fillId="15" borderId="12" applyNumberFormat="0" applyAlignment="0" applyProtection="0"/>
    <xf numFmtId="0" fontId="6" fillId="15" borderId="11" applyNumberFormat="0" applyAlignment="0" applyProtection="0"/>
    <xf numFmtId="0" fontId="15" fillId="0" borderId="13" applyNumberFormat="0" applyFill="0" applyAlignment="0" applyProtection="0"/>
    <xf numFmtId="0" fontId="7" fillId="16" borderId="14" applyNumberFormat="0" applyAlignment="0" applyProtection="0"/>
    <xf numFmtId="0" fontId="20" fillId="0" borderId="0" applyNumberFormat="0" applyFill="0" applyBorder="0" applyAlignment="0" applyProtection="0"/>
    <xf numFmtId="0" fontId="8" fillId="17" borderId="15" applyNumberFormat="0" applyFont="0" applyAlignment="0" applyProtection="0"/>
    <xf numFmtId="0" fontId="9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</cellStyleXfs>
  <cellXfs count="54">
    <xf numFmtId="0" fontId="0" fillId="0" borderId="0" xfId="0"/>
    <xf numFmtId="0" fontId="23" fillId="4" borderId="0" xfId="5" applyFill="1">
      <alignment horizontal="left" vertical="center"/>
    </xf>
    <xf numFmtId="0" fontId="23" fillId="7" borderId="0" xfId="5" applyFill="1">
      <alignment horizontal="left" vertical="center"/>
    </xf>
    <xf numFmtId="0" fontId="24" fillId="5" borderId="0" xfId="6">
      <alignment vertical="center"/>
    </xf>
    <xf numFmtId="0" fontId="0" fillId="5" borderId="0" xfId="0" applyFill="1"/>
    <xf numFmtId="0" fontId="23" fillId="5" borderId="0" xfId="5" applyFill="1">
      <alignment horizontal="left" vertical="center"/>
    </xf>
    <xf numFmtId="164" fontId="24" fillId="5" borderId="0" xfId="7" applyFill="1">
      <alignment horizontal="right" vertical="center"/>
    </xf>
    <xf numFmtId="0" fontId="23" fillId="9" borderId="0" xfId="5" applyFill="1">
      <alignment horizontal="left" vertical="center"/>
    </xf>
    <xf numFmtId="0" fontId="23" fillId="5" borderId="0" xfId="5" applyFill="1" applyAlignment="1">
      <alignment horizontal="left" vertical="top"/>
    </xf>
    <xf numFmtId="0" fontId="23" fillId="3" borderId="0" xfId="5" applyFill="1" applyAlignment="1">
      <alignment horizontal="left" vertical="top"/>
    </xf>
    <xf numFmtId="0" fontId="0" fillId="5" borderId="0" xfId="0" applyFill="1" applyAlignment="1">
      <alignment vertical="top"/>
    </xf>
    <xf numFmtId="164" fontId="24" fillId="5" borderId="2" xfId="7" applyFill="1" applyBorder="1" applyAlignment="1">
      <alignment horizontal="right" vertical="top"/>
    </xf>
    <xf numFmtId="0" fontId="0" fillId="5" borderId="0" xfId="0" applyFill="1" applyAlignment="1">
      <alignment vertical="center"/>
    </xf>
    <xf numFmtId="0" fontId="21" fillId="10" borderId="1" xfId="1" applyFill="1" applyBorder="1">
      <alignment horizontal="left" vertical="center"/>
    </xf>
    <xf numFmtId="0" fontId="21" fillId="10" borderId="1" xfId="8" applyFill="1" applyBorder="1">
      <alignment horizontal="right" vertical="center"/>
    </xf>
    <xf numFmtId="0" fontId="0" fillId="5" borderId="0" xfId="0" applyFill="1" applyAlignment="1">
      <alignment shrinkToFit="1"/>
    </xf>
    <xf numFmtId="0" fontId="25" fillId="5" borderId="3" xfId="3" applyFill="1" applyBorder="1">
      <alignment horizontal="left"/>
    </xf>
    <xf numFmtId="164" fontId="25" fillId="5" borderId="3" xfId="2" applyFill="1" applyBorder="1">
      <alignment horizontal="right"/>
    </xf>
    <xf numFmtId="0" fontId="21" fillId="10" borderId="5" xfId="1" applyFill="1" applyBorder="1">
      <alignment horizontal="left" vertical="center"/>
    </xf>
    <xf numFmtId="0" fontId="21" fillId="10" borderId="5" xfId="8" applyFill="1" applyBorder="1">
      <alignment horizontal="right" vertical="center"/>
    </xf>
    <xf numFmtId="0" fontId="21" fillId="10" borderId="4" xfId="8" applyFill="1" applyBorder="1">
      <alignment horizontal="right" vertical="center"/>
    </xf>
    <xf numFmtId="0" fontId="2" fillId="5" borderId="0" xfId="0" applyFont="1" applyFill="1"/>
    <xf numFmtId="0" fontId="21" fillId="5" borderId="0" xfId="1" applyFill="1">
      <alignment horizontal="left" vertical="center"/>
    </xf>
    <xf numFmtId="0" fontId="25" fillId="5" borderId="0" xfId="2" applyNumberFormat="1" applyFill="1">
      <alignment horizontal="right"/>
    </xf>
    <xf numFmtId="0" fontId="22" fillId="5" borderId="0" xfId="4" applyFill="1">
      <alignment horizontal="center" vertical="center"/>
    </xf>
    <xf numFmtId="0" fontId="21" fillId="10" borderId="8" xfId="8" applyFill="1" applyBorder="1">
      <alignment horizontal="right" vertical="center"/>
    </xf>
    <xf numFmtId="0" fontId="0" fillId="5" borderId="0" xfId="0" applyFill="1" applyAlignment="1">
      <alignment horizontal="left" vertical="center"/>
    </xf>
    <xf numFmtId="0" fontId="27" fillId="10" borderId="0" xfId="10" applyFont="1" applyFill="1" applyBorder="1" applyAlignment="1">
      <alignment horizont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5" borderId="0" xfId="0" applyFont="1" applyFill="1"/>
    <xf numFmtId="0" fontId="30" fillId="5" borderId="0" xfId="0" applyFont="1" applyFill="1" applyAlignment="1">
      <alignment horizontal="left"/>
    </xf>
    <xf numFmtId="0" fontId="32" fillId="5" borderId="0" xfId="0" applyFont="1" applyFill="1" applyAlignment="1">
      <alignment vertical="center"/>
    </xf>
    <xf numFmtId="0" fontId="30" fillId="5" borderId="0" xfId="0" applyFont="1" applyFill="1" applyAlignment="1">
      <alignment horizontal="left" vertical="top"/>
    </xf>
    <xf numFmtId="0" fontId="33" fillId="5" borderId="0" xfId="0" applyFont="1" applyFill="1" applyAlignment="1">
      <alignment horizontal="left" vertical="top" wrapText="1"/>
    </xf>
    <xf numFmtId="0" fontId="30" fillId="5" borderId="0" xfId="0" applyFont="1" applyFill="1" applyAlignment="1">
      <alignment horizontal="left" vertical="center"/>
    </xf>
    <xf numFmtId="0" fontId="33" fillId="5" borderId="0" xfId="0" applyFont="1" applyFill="1" applyAlignment="1">
      <alignment horizontal="left" vertical="center" wrapText="1"/>
    </xf>
    <xf numFmtId="167" fontId="34" fillId="5" borderId="0" xfId="0" applyNumberFormat="1" applyFont="1" applyFill="1" applyAlignment="1">
      <alignment horizontal="right" vertical="center"/>
    </xf>
    <xf numFmtId="0" fontId="22" fillId="5" borderId="0" xfId="0" applyFont="1" applyFill="1" applyAlignment="1">
      <alignment horizontal="center" vertical="center"/>
    </xf>
    <xf numFmtId="164" fontId="0" fillId="5" borderId="0" xfId="0" applyNumberFormat="1" applyFill="1"/>
    <xf numFmtId="164" fontId="0" fillId="5" borderId="0" xfId="0" applyNumberFormat="1" applyFill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33" fillId="5" borderId="0" xfId="0" applyFont="1" applyFill="1" applyAlignment="1">
      <alignment vertical="center"/>
    </xf>
    <xf numFmtId="0" fontId="36" fillId="5" borderId="0" xfId="0" applyFont="1" applyFill="1" applyAlignment="1">
      <alignment horizontal="left" vertical="center" wrapText="1"/>
    </xf>
    <xf numFmtId="0" fontId="37" fillId="5" borderId="0" xfId="1" applyFont="1" applyFill="1">
      <alignment horizontal="left" vertical="center"/>
    </xf>
    <xf numFmtId="0" fontId="36" fillId="5" borderId="0" xfId="0" applyFont="1" applyFill="1" applyAlignment="1">
      <alignment vertical="center"/>
    </xf>
    <xf numFmtId="0" fontId="38" fillId="5" borderId="0" xfId="0" applyFont="1" applyFill="1" applyAlignment="1">
      <alignment horizontal="left" vertical="center"/>
    </xf>
    <xf numFmtId="164" fontId="25" fillId="5" borderId="3" xfId="2" applyNumberFormat="1" applyFill="1" applyBorder="1">
      <alignment horizontal="right"/>
    </xf>
    <xf numFmtId="0" fontId="31" fillId="5" borderId="0" xfId="5" applyFont="1" applyFill="1" applyAlignment="1">
      <alignment horizontal="left" vertical="center" wrapText="1"/>
    </xf>
    <xf numFmtId="0" fontId="35" fillId="5" borderId="0" xfId="4" applyFont="1" applyFill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24" fillId="5" borderId="0" xfId="6">
      <alignment vertical="center"/>
    </xf>
    <xf numFmtId="0" fontId="24" fillId="5" borderId="2" xfId="6" applyBorder="1" applyAlignment="1">
      <alignment vertical="top"/>
    </xf>
    <xf numFmtId="0" fontId="24" fillId="5" borderId="7" xfId="6" applyBorder="1">
      <alignment vertic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30" builtinId="53" customBuiltin="1"/>
    <cellStyle name="Good" xfId="20" builtinId="26" customBuiltin="1"/>
    <cellStyle name="Heading 1" xfId="17" builtinId="16" customBuiltin="1"/>
    <cellStyle name="Heading 2" xfId="10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15" builtinId="5" customBuiltin="1"/>
    <cellStyle name="Title" xfId="16" builtinId="15" customBuiltin="1"/>
    <cellStyle name="Total" xfId="31" builtinId="25" customBuiltin="1"/>
    <cellStyle name="Warning Text" xfId="28" builtinId="11" customBuiltin="1"/>
    <cellStyle name="常规 2" xfId="1" xr:uid="{00000000-0005-0000-0000-000001000000}"/>
    <cellStyle name="常规 2 2" xfId="8" xr:uid="{00000000-0005-0000-0000-000002000000}"/>
    <cellStyle name="常规 3" xfId="4" xr:uid="{00000000-0005-0000-0000-000003000000}"/>
    <cellStyle name="常规 4" xfId="5" xr:uid="{00000000-0005-0000-0000-000004000000}"/>
    <cellStyle name="常规 5" xfId="6" xr:uid="{00000000-0005-0000-0000-000005000000}"/>
    <cellStyle name="总数" xfId="3" xr:uid="{00000000-0005-0000-0000-000009000000}"/>
    <cellStyle name="总货币" xfId="2" xr:uid="{00000000-0005-0000-0000-000006000000}"/>
    <cellStyle name="总货币 2" xfId="7" xr:uid="{00000000-0005-0000-0000-000007000000}"/>
    <cellStyle name="总货币 2 2" xfId="9" xr:uid="{00000000-0005-0000-0000-000008000000}"/>
  </cellStyles>
  <dxfs count="78">
    <dxf>
      <numFmt numFmtId="164" formatCode="&quot;¥&quot;#,##0.00;&quot;¥&quot;\-#,##0.00"/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&quot;¥&quot;#,##0.00;&quot;¥&quot;\-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&quot;¥&quot;#,##0.00;&quot;¥&quot;\-#,##0.00"/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&quot;¥&quot;#,##0.00;&quot;¥&quot;\-#,##0.00"/>
      <fill>
        <patternFill patternType="solid">
          <fgColor indexed="64"/>
          <bgColor theme="2"/>
        </patternFill>
      </fill>
    </dxf>
    <dxf>
      <numFmt numFmtId="164" formatCode="&quot;¥&quot;#,##0.00;&quot;¥&quot;\-#,##0.00"/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numFmt numFmtId="164" formatCode="&quot;¥&quot;#,##0.00;&quot;¥&quot;\-#,##0.00"/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border>
        <top style="medium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border>
        <top style="medium">
          <color theme="4" tint="-0.499984740745262"/>
        </top>
      </border>
    </dxf>
    <dxf>
      <font>
        <u val="none"/>
        <vertAlign val="baseline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numFmt numFmtId="164" formatCode="&quot;¥&quot;#,##0.00;&quot;¥&quot;\-#,##0.00"/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numFmt numFmtId="164" formatCode="&quot;¥&quot;#,##0.00;&quot;¥&quot;\-#,##0.00"/>
      <fill>
        <patternFill patternType="solid">
          <fgColor indexed="64"/>
          <bgColor theme="2"/>
        </patternFill>
      </fill>
    </dxf>
    <dxf>
      <numFmt numFmtId="164" formatCode="&quot;¥&quot;#,##0.00;&quot;¥&quot;\-#,##0.00"/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numFmt numFmtId="164" formatCode="&quot;¥&quot;#,##0.00;&quot;¥&quot;\-#,##0.00"/>
      <fill>
        <patternFill patternType="solid">
          <fgColor indexed="64"/>
          <bgColor theme="2"/>
        </patternFill>
      </fill>
    </dxf>
    <dxf>
      <numFmt numFmtId="164" formatCode="&quot;¥&quot;#,##0.00;&quot;¥&quot;\-#,##0.00"/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numFmt numFmtId="164" formatCode="&quot;¥&quot;#,##0.00;&quot;¥&quot;\-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border>
        <top style="medium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0"/>
        <color theme="4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color theme="5" tint="-0.24994659260841701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礼品" displayName="礼品" ref="B8:E15" totalsRowCount="1" headerRowDxfId="76" dataDxfId="74" totalsRowDxfId="73" headerRowBorderDxfId="75" totalsRowBorderDxfId="72">
  <autoFilter ref="B8:E1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项目​​" totalsRowLabel="汇总" dataDxfId="71" totalsRowDxfId="70" totalsRowCellStyle="总数"/>
    <tableColumn id="2" xr3:uid="{00000000-0010-0000-0000-000002000000}" name="预算" totalsRowFunction="sum" dataDxfId="69" totalsRowDxfId="68" totalsRowCellStyle="总货币"/>
    <tableColumn id="3" xr3:uid="{00000000-0010-0000-0000-000003000000}" name="实际开支" totalsRowFunction="sum" dataDxfId="67" totalsRowDxfId="66" totalsRowCellStyle="总货币"/>
    <tableColumn id="4" xr3:uid="{00000000-0010-0000-0000-000004000000}" name="差额" totalsRowFunction="sum" dataDxfId="65" totalsRowDxfId="64" totalsRowCellStyle="总货币">
      <calculatedColumnFormula>礼品[[#This Row],[预算]]-礼品[[#This Row],[实际开支]]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在此表中输入礼品项、预算和实际费用。差额将自动进行计算，图标将更新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包装" displayName="包装" ref="B17:E24" totalsRowCount="1" headerRowDxfId="63" dataDxfId="61" totalsRowDxfId="60" headerRowBorderDxfId="62" totalsRowBorderDxfId="59">
  <autoFilter ref="B17:E23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项目​​" totalsRowLabel="汇总" dataDxfId="58" totalsRowDxfId="57" totalsRowCellStyle="总数"/>
    <tableColumn id="2" xr3:uid="{00000000-0010-0000-0100-000002000000}" name="预算" totalsRowFunction="sum" dataDxfId="56" totalsRowDxfId="55" totalsRowCellStyle="总货币"/>
    <tableColumn id="3" xr3:uid="{00000000-0010-0000-0100-000003000000}" name="实际开支" totalsRowFunction="sum" dataDxfId="54" totalsRowDxfId="53" totalsRowCellStyle="总货币"/>
    <tableColumn id="4" xr3:uid="{00000000-0010-0000-0100-000004000000}" name="差额" totalsRowFunction="sum" dataDxfId="52" totalsRowDxfId="51" totalsRowCellStyle="总货币">
      <calculatedColumnFormula>包装[[#This Row],[预算]]-包装[[#This Row],[实际开支]]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在此表中输入包装项、预算和实际费用。差额将自动进行计算，图标将更新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娱乐" displayName="娱乐" ref="I17:L25" totalsRowCount="1" headerRowDxfId="50" dataDxfId="48" totalsRowDxfId="47" headerRowBorderDxfId="49" totalsRowBorderDxfId="46">
  <autoFilter ref="I17:L2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项目​​" totalsRowLabel="汇总" dataDxfId="45" totalsRowDxfId="44" totalsRowCellStyle="总数"/>
    <tableColumn id="2" xr3:uid="{00000000-0010-0000-0200-000002000000}" name="预算" totalsRowFunction="sum" dataDxfId="43" totalsRowDxfId="42" totalsRowCellStyle="总货币"/>
    <tableColumn id="3" xr3:uid="{00000000-0010-0000-0200-000003000000}" name="实际开支" totalsRowFunction="sum" dataDxfId="41" totalsRowDxfId="40" totalsRowCellStyle="总货币"/>
    <tableColumn id="4" xr3:uid="{00000000-0010-0000-0200-000004000000}" name="差额" totalsRowFunction="sum" dataDxfId="39" totalsRowDxfId="38" totalsRowCellStyle="总货币">
      <calculatedColumnFormula>娱乐[[#This Row],[预算]]-娱乐[[#This Row],[实际开支]]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在此表中输入娱乐项、预算和实际费用。差额将自动进行计算，图标将更新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其他" displayName="其他" ref="I27:L31" totalsRowCount="1" headerRowDxfId="37" dataDxfId="35" totalsRowDxfId="34" headerRowBorderDxfId="36" totalsRowBorderDxfId="33">
  <autoFilter ref="I27:L30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项目​​" totalsRowLabel="汇总" dataDxfId="32" totalsRowDxfId="31" totalsRowCellStyle="总数"/>
    <tableColumn id="2" xr3:uid="{00000000-0010-0000-0300-000002000000}" name="预算" totalsRowFunction="sum" dataDxfId="30" totalsRowDxfId="29" totalsRowCellStyle="总货币"/>
    <tableColumn id="3" xr3:uid="{00000000-0010-0000-0300-000003000000}" name="实际开支" totalsRowFunction="sum" dataDxfId="28" totalsRowDxfId="27" totalsRowCellStyle="总货币"/>
    <tableColumn id="4" xr3:uid="{00000000-0010-0000-0300-000004000000}" name="差额" totalsRowFunction="sum" dataDxfId="26" totalsRowDxfId="25" totalsRowCellStyle="总货币">
      <calculatedColumnFormula>其他[[#This Row],[预算]]-其他[[#This Row],[实际开支]]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在此表中输入其他项、预算和实际费用。差额将自动进行计算，图标将更新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差旅" displayName="差旅" ref="B27:E32" totalsRowCount="1" headerRowDxfId="24" dataDxfId="22" totalsRowDxfId="21" headerRowBorderDxfId="23" totalsRowBorderDxfId="20">
  <autoFilter ref="B27:E3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项目​​" totalsRowLabel="汇总" dataDxfId="19" totalsRowDxfId="18" totalsRowCellStyle="总数"/>
    <tableColumn id="2" xr3:uid="{00000000-0010-0000-0400-000002000000}" name="预算" totalsRowFunction="sum" dataDxfId="17" totalsRowDxfId="16" totalsRowCellStyle="总货币"/>
    <tableColumn id="3" xr3:uid="{00000000-0010-0000-0400-000003000000}" name="实际开支" totalsRowFunction="sum" dataDxfId="15" totalsRowDxfId="14" totalsRowCellStyle="总货币"/>
    <tableColumn id="4" xr3:uid="{00000000-0010-0000-0400-000004000000}" name="差额" totalsRowFunction="sum" dataDxfId="13" totalsRowDxfId="12" totalsRowCellStyle="总货币">
      <calculatedColumnFormula>差旅[[#This Row],[预算]]-差旅[[#This Row],[实际开支]]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在此表中输入旅行项、预算和实际费用。差额将自动进行计算，图标将更新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餐饮" displayName="餐饮" ref="I8:L13" totalsRowCount="1" headerRowDxfId="11" dataDxfId="9" totalsRowDxfId="8" headerRowBorderDxfId="10" totalsRowBorderDxfId="7">
  <autoFilter ref="I8:L1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项目​​" totalsRowLabel="汇总" totalsRowDxfId="6" totalsRowCellStyle="总数"/>
    <tableColumn id="2" xr3:uid="{00000000-0010-0000-0500-000002000000}" name="预算" totalsRowFunction="sum" dataDxfId="5" totalsRowDxfId="4" totalsRowCellStyle="总货币"/>
    <tableColumn id="3" xr3:uid="{00000000-0010-0000-0500-000003000000}" name="实际开支" totalsRowFunction="sum" dataDxfId="3" totalsRowDxfId="2" totalsRowCellStyle="总货币"/>
    <tableColumn id="4" xr3:uid="{00000000-0010-0000-0500-000004000000}" name="差额" totalsRowFunction="sum" dataDxfId="1" totalsRowDxfId="0" totalsRowCellStyle="总货币">
      <calculatedColumnFormula>餐饮[[#This Row],[预算]]-餐饮[[#This Row],[实际开支]]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在此表中输入餐饮项、预算和实际费用。差额将自动进行计算，图标将更新"/>
    </ext>
  </extLst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2FBB-70EC-426C-BB07-D35536D44E0E}">
  <dimension ref="B1:B7"/>
  <sheetViews>
    <sheetView showGridLines="0" tabSelected="1" workbookViewId="0"/>
  </sheetViews>
  <sheetFormatPr defaultRowHeight="13.5" x14ac:dyDescent="0.25"/>
  <cols>
    <col min="1" max="1" width="2.5" customWidth="1"/>
    <col min="2" max="2" width="79.5" customWidth="1"/>
    <col min="3" max="3" width="2.625" customWidth="1"/>
  </cols>
  <sheetData>
    <row r="1" spans="2:2" ht="20.25" x14ac:dyDescent="0.3">
      <c r="B1" s="27" t="s">
        <v>0</v>
      </c>
    </row>
    <row r="2" spans="2:2" ht="27" customHeight="1" x14ac:dyDescent="0.25">
      <c r="B2" s="28" t="s">
        <v>1</v>
      </c>
    </row>
    <row r="3" spans="2:2" ht="24.75" customHeight="1" x14ac:dyDescent="0.25">
      <c r="B3" s="28" t="s">
        <v>2</v>
      </c>
    </row>
    <row r="4" spans="2:2" ht="21" customHeight="1" x14ac:dyDescent="0.25">
      <c r="B4" s="28" t="s">
        <v>3</v>
      </c>
    </row>
    <row r="5" spans="2:2" ht="39.950000000000003" customHeight="1" x14ac:dyDescent="0.25">
      <c r="B5" s="29" t="s">
        <v>4</v>
      </c>
    </row>
    <row r="6" spans="2:2" ht="53.25" customHeight="1" x14ac:dyDescent="0.25">
      <c r="B6" s="28" t="s">
        <v>5</v>
      </c>
    </row>
    <row r="7" spans="2:2" ht="39.950000000000003" customHeight="1" x14ac:dyDescent="0.25">
      <c r="B7" s="28" t="s">
        <v>6</v>
      </c>
    </row>
  </sheetData>
  <phoneticPr fontId="3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37"/>
  <sheetViews>
    <sheetView showGridLines="0" zoomScale="85" zoomScaleNormal="85" workbookViewId="0"/>
  </sheetViews>
  <sheetFormatPr defaultColWidth="9.125" defaultRowHeight="13.5" x14ac:dyDescent="0.25"/>
  <cols>
    <col min="1" max="1" width="2.625" style="21" customWidth="1"/>
    <col min="2" max="2" width="50.5" style="4" customWidth="1"/>
    <col min="3" max="3" width="21.875" style="4" customWidth="1"/>
    <col min="4" max="4" width="12.75" style="4" customWidth="1"/>
    <col min="5" max="5" width="15.375" style="4" customWidth="1"/>
    <col min="6" max="6" width="4.875" style="4" customWidth="1"/>
    <col min="7" max="7" width="1.375" style="4" customWidth="1"/>
    <col min="8" max="8" width="4.875" style="4" customWidth="1"/>
    <col min="9" max="9" width="50.5" style="4" customWidth="1"/>
    <col min="10" max="10" width="21.875" style="4" customWidth="1"/>
    <col min="11" max="11" width="15.25" style="4" customWidth="1"/>
    <col min="12" max="12" width="15.375" style="4" customWidth="1"/>
    <col min="13" max="13" width="3.625" style="4" customWidth="1"/>
    <col min="14" max="16384" width="9.125" style="4"/>
  </cols>
  <sheetData>
    <row r="1" spans="1:17" ht="40.5" customHeight="1" x14ac:dyDescent="0.25">
      <c r="A1" s="30" t="s">
        <v>7</v>
      </c>
    </row>
    <row r="2" spans="1:17" ht="37.5" customHeight="1" x14ac:dyDescent="0.25">
      <c r="A2" s="30" t="s">
        <v>8</v>
      </c>
      <c r="B2" s="48" t="s">
        <v>55</v>
      </c>
      <c r="C2" s="48"/>
      <c r="D2" s="48"/>
      <c r="E2" s="48"/>
      <c r="F2" s="5"/>
      <c r="G2" s="7"/>
      <c r="Q2" s="3"/>
    </row>
    <row r="3" spans="1:17" ht="25.5" customHeight="1" x14ac:dyDescent="0.25">
      <c r="A3" s="31" t="s">
        <v>9</v>
      </c>
      <c r="B3" s="48"/>
      <c r="C3" s="48"/>
      <c r="D3" s="48"/>
      <c r="E3" s="48"/>
      <c r="F3" s="5"/>
      <c r="G3" s="1"/>
      <c r="H3" s="32"/>
      <c r="I3" s="51" t="s">
        <v>39</v>
      </c>
      <c r="J3" s="51"/>
      <c r="K3" s="6">
        <f>SUM(礼品[预算],包装[预算],(差旅[预算],(餐饮[预算],(娱乐[预算],其他[预算]))))</f>
        <v>750</v>
      </c>
    </row>
    <row r="4" spans="1:17" s="10" customFormat="1" ht="41.1" customHeight="1" thickBot="1" x14ac:dyDescent="0.3">
      <c r="A4" s="33" t="s">
        <v>10</v>
      </c>
      <c r="B4" s="48"/>
      <c r="C4" s="48"/>
      <c r="D4" s="48"/>
      <c r="E4" s="48"/>
      <c r="F4" s="8"/>
      <c r="G4" s="9"/>
      <c r="H4" s="34"/>
      <c r="I4" s="52" t="s">
        <v>40</v>
      </c>
      <c r="J4" s="52"/>
      <c r="K4" s="11">
        <f>SUM((礼品[实际开支],(包装[实际开支],(差旅[实际开支],(餐饮[实际开支],(娱乐[实际开支],(其他[实际开支])))))))</f>
        <v>820</v>
      </c>
    </row>
    <row r="5" spans="1:17" ht="29.25" customHeight="1" thickTop="1" x14ac:dyDescent="0.25">
      <c r="A5" s="35" t="s">
        <v>11</v>
      </c>
      <c r="B5" s="48"/>
      <c r="C5" s="48"/>
      <c r="D5" s="48"/>
      <c r="E5" s="48"/>
      <c r="F5" s="5"/>
      <c r="G5" s="1"/>
      <c r="H5" s="36"/>
      <c r="I5" s="53" t="s">
        <v>41</v>
      </c>
      <c r="J5" s="53"/>
      <c r="K5" s="37">
        <f>SUM(K3-K4)</f>
        <v>-70</v>
      </c>
    </row>
    <row r="6" spans="1:17" ht="36.75" customHeight="1" x14ac:dyDescent="0.25">
      <c r="A6" s="35"/>
      <c r="B6" s="48"/>
      <c r="C6" s="48"/>
      <c r="D6" s="48"/>
      <c r="E6" s="48"/>
      <c r="F6" s="5"/>
      <c r="G6" s="2"/>
      <c r="H6" s="36"/>
    </row>
    <row r="7" spans="1:17" s="12" customFormat="1" ht="80.25" customHeight="1" x14ac:dyDescent="0.25">
      <c r="A7" s="35" t="s">
        <v>12</v>
      </c>
      <c r="B7" s="50" t="s">
        <v>18</v>
      </c>
      <c r="C7" s="50"/>
      <c r="D7" s="50"/>
      <c r="E7" s="50"/>
      <c r="F7" s="38"/>
      <c r="G7" s="38"/>
      <c r="H7" s="36"/>
      <c r="I7" s="49" t="s">
        <v>42</v>
      </c>
      <c r="J7" s="49"/>
      <c r="K7" s="49"/>
      <c r="L7" s="49"/>
    </row>
    <row r="8" spans="1:17" ht="21.75" customHeight="1" thickBot="1" x14ac:dyDescent="0.3">
      <c r="A8" s="35" t="s">
        <v>13</v>
      </c>
      <c r="B8" s="18" t="s">
        <v>19</v>
      </c>
      <c r="C8" s="19" t="s">
        <v>36</v>
      </c>
      <c r="D8" s="19" t="s">
        <v>37</v>
      </c>
      <c r="E8" s="20" t="s">
        <v>38</v>
      </c>
      <c r="F8" s="22"/>
      <c r="G8" s="22"/>
      <c r="H8" s="36"/>
      <c r="I8" s="18" t="s">
        <v>19</v>
      </c>
      <c r="J8" s="19" t="s">
        <v>36</v>
      </c>
      <c r="K8" s="19" t="s">
        <v>56</v>
      </c>
      <c r="L8" s="20" t="s">
        <v>38</v>
      </c>
    </row>
    <row r="9" spans="1:17" ht="15.75" customHeight="1" x14ac:dyDescent="0.25">
      <c r="A9" s="35"/>
      <c r="B9" s="15" t="s">
        <v>20</v>
      </c>
      <c r="C9" s="39">
        <v>500</v>
      </c>
      <c r="D9" s="39">
        <v>495</v>
      </c>
      <c r="E9" s="40">
        <f>礼品[[#This Row],[预算]]-礼品[[#This Row],[实际开支]]</f>
        <v>5</v>
      </c>
      <c r="F9" s="41"/>
      <c r="G9" s="41"/>
      <c r="H9" s="36"/>
      <c r="I9" s="15" t="s">
        <v>43</v>
      </c>
      <c r="J9" s="39"/>
      <c r="K9" s="39"/>
      <c r="L9" s="40">
        <f>餐饮[[#This Row],[预算]]-餐饮[[#This Row],[实际开支]]</f>
        <v>0</v>
      </c>
    </row>
    <row r="10" spans="1:17" ht="15.75" customHeight="1" x14ac:dyDescent="0.25">
      <c r="A10" s="35"/>
      <c r="B10" s="15" t="s">
        <v>21</v>
      </c>
      <c r="C10" s="39">
        <v>250</v>
      </c>
      <c r="D10" s="39">
        <v>325</v>
      </c>
      <c r="E10" s="40">
        <f>礼品[[#This Row],[预算]]-礼品[[#This Row],[实际开支]]</f>
        <v>-75</v>
      </c>
      <c r="F10" s="41"/>
      <c r="G10" s="41"/>
      <c r="H10" s="42"/>
      <c r="I10" s="15" t="s">
        <v>44</v>
      </c>
      <c r="J10" s="39"/>
      <c r="K10" s="39"/>
      <c r="L10" s="40">
        <f>餐饮[[#This Row],[预算]]-餐饮[[#This Row],[实际开支]]</f>
        <v>0</v>
      </c>
    </row>
    <row r="11" spans="1:17" ht="15.75" customHeight="1" x14ac:dyDescent="0.25">
      <c r="A11" s="35"/>
      <c r="B11" s="15" t="s">
        <v>22</v>
      </c>
      <c r="C11" s="39"/>
      <c r="D11" s="39"/>
      <c r="E11" s="40">
        <f>礼品[[#This Row],[预算]]-礼品[[#This Row],[实际开支]]</f>
        <v>0</v>
      </c>
      <c r="F11" s="41"/>
      <c r="G11" s="41"/>
      <c r="H11" s="43"/>
      <c r="I11" s="15" t="s">
        <v>45</v>
      </c>
      <c r="J11" s="39"/>
      <c r="K11" s="39"/>
      <c r="L11" s="40">
        <f>餐饮[[#This Row],[预算]]-餐饮[[#This Row],[实际开支]]</f>
        <v>0</v>
      </c>
    </row>
    <row r="12" spans="1:17" ht="15.75" customHeight="1" thickBot="1" x14ac:dyDescent="0.3">
      <c r="A12" s="35"/>
      <c r="B12" s="15" t="s">
        <v>23</v>
      </c>
      <c r="C12" s="39"/>
      <c r="D12" s="39"/>
      <c r="E12" s="40">
        <f>礼品[[#This Row],[预算]]-礼品[[#This Row],[实际开支]]</f>
        <v>0</v>
      </c>
      <c r="F12" s="41"/>
      <c r="G12" s="41"/>
      <c r="H12" s="26"/>
      <c r="I12" s="4" t="s">
        <v>25</v>
      </c>
      <c r="J12" s="39"/>
      <c r="K12" s="39"/>
      <c r="L12" s="40">
        <f>餐饮[[#This Row],[预算]]-餐饮[[#This Row],[实际开支]]</f>
        <v>0</v>
      </c>
    </row>
    <row r="13" spans="1:17" ht="15.75" customHeight="1" x14ac:dyDescent="0.25">
      <c r="A13" s="35"/>
      <c r="B13" s="15" t="s">
        <v>24</v>
      </c>
      <c r="C13" s="39"/>
      <c r="D13" s="39"/>
      <c r="E13" s="40">
        <f>礼品[[#This Row],[预算]]-礼品[[#This Row],[实际开支]]</f>
        <v>0</v>
      </c>
      <c r="F13" s="41"/>
      <c r="G13" s="41"/>
      <c r="H13" s="26"/>
      <c r="I13" s="16" t="s">
        <v>57</v>
      </c>
      <c r="J13" s="47">
        <f>SUBTOTAL(109,餐饮[预算])</f>
        <v>0</v>
      </c>
      <c r="K13" s="47">
        <f>SUBTOTAL(109,餐饮[实际开支])</f>
        <v>0</v>
      </c>
      <c r="L13" s="47">
        <f>SUBTOTAL(109,餐饮[差额])</f>
        <v>0</v>
      </c>
    </row>
    <row r="14" spans="1:17" ht="15.75" customHeight="1" thickBot="1" x14ac:dyDescent="0.3">
      <c r="A14" s="35"/>
      <c r="B14" s="15" t="s">
        <v>25</v>
      </c>
      <c r="C14" s="39"/>
      <c r="D14" s="39"/>
      <c r="E14" s="40">
        <f>礼品[[#This Row],[预算]]-礼品[[#This Row],[实际开支]]</f>
        <v>0</v>
      </c>
      <c r="F14" s="41"/>
      <c r="G14" s="41"/>
      <c r="H14" s="26"/>
    </row>
    <row r="15" spans="1:17" ht="15.75" customHeight="1" x14ac:dyDescent="0.25">
      <c r="A15" s="35"/>
      <c r="B15" s="16" t="s">
        <v>58</v>
      </c>
      <c r="C15" s="47">
        <f>SUBTOTAL(109,礼品[预算])</f>
        <v>750</v>
      </c>
      <c r="D15" s="47">
        <f>SUBTOTAL(109,礼品[实际开支])</f>
        <v>820</v>
      </c>
      <c r="E15" s="47">
        <f>SUBTOTAL(109,礼品[差额])</f>
        <v>-70</v>
      </c>
      <c r="F15" s="23"/>
      <c r="G15" s="23"/>
      <c r="H15" s="26"/>
    </row>
    <row r="16" spans="1:17" s="12" customFormat="1" ht="66" customHeight="1" x14ac:dyDescent="0.25">
      <c r="A16" s="35" t="s">
        <v>14</v>
      </c>
      <c r="B16" s="49" t="s">
        <v>26</v>
      </c>
      <c r="C16" s="49"/>
      <c r="D16" s="49"/>
      <c r="E16" s="49"/>
      <c r="F16" s="24"/>
      <c r="G16" s="24"/>
      <c r="H16" s="26"/>
      <c r="I16" s="49" t="s">
        <v>46</v>
      </c>
      <c r="J16" s="49"/>
      <c r="K16" s="49"/>
      <c r="L16" s="49"/>
    </row>
    <row r="17" spans="1:12" ht="21.75" customHeight="1" thickBot="1" x14ac:dyDescent="0.3">
      <c r="A17" s="44" t="s">
        <v>15</v>
      </c>
      <c r="B17" s="13" t="s">
        <v>19</v>
      </c>
      <c r="C17" s="14" t="s">
        <v>36</v>
      </c>
      <c r="D17" s="14" t="s">
        <v>37</v>
      </c>
      <c r="E17" s="25" t="s">
        <v>38</v>
      </c>
      <c r="F17" s="22"/>
      <c r="G17" s="22"/>
      <c r="H17" s="45"/>
      <c r="I17" s="13" t="s">
        <v>19</v>
      </c>
      <c r="J17" s="14" t="s">
        <v>36</v>
      </c>
      <c r="K17" s="14" t="s">
        <v>37</v>
      </c>
      <c r="L17" s="25" t="s">
        <v>38</v>
      </c>
    </row>
    <row r="18" spans="1:12" ht="15.75" customHeight="1" x14ac:dyDescent="0.25">
      <c r="A18" s="35"/>
      <c r="B18" s="15" t="s">
        <v>27</v>
      </c>
      <c r="C18" s="39"/>
      <c r="D18" s="39"/>
      <c r="E18" s="40">
        <f>包装[[#This Row],[预算]]-包装[[#This Row],[实际开支]]</f>
        <v>0</v>
      </c>
      <c r="F18" s="41"/>
      <c r="G18" s="41"/>
      <c r="H18" s="26"/>
      <c r="I18" s="4" t="s">
        <v>47</v>
      </c>
      <c r="J18" s="39"/>
      <c r="K18" s="39"/>
      <c r="L18" s="40">
        <f>娱乐[[#This Row],[预算]]-娱乐[[#This Row],[实际开支]]</f>
        <v>0</v>
      </c>
    </row>
    <row r="19" spans="1:12" ht="15.75" customHeight="1" x14ac:dyDescent="0.25">
      <c r="A19" s="35"/>
      <c r="B19" s="15" t="s">
        <v>28</v>
      </c>
      <c r="C19" s="39"/>
      <c r="D19" s="39"/>
      <c r="E19" s="40">
        <f>包装[[#This Row],[预算]]-包装[[#This Row],[实际开支]]</f>
        <v>0</v>
      </c>
      <c r="F19" s="41"/>
      <c r="G19" s="41"/>
      <c r="H19" s="26"/>
      <c r="I19" s="15" t="s">
        <v>45</v>
      </c>
      <c r="J19" s="39"/>
      <c r="K19" s="39"/>
      <c r="L19" s="40">
        <f>娱乐[[#This Row],[预算]]-娱乐[[#This Row],[实际开支]]</f>
        <v>0</v>
      </c>
    </row>
    <row r="20" spans="1:12" ht="15.75" customHeight="1" x14ac:dyDescent="0.25">
      <c r="A20" s="35"/>
      <c r="B20" s="15" t="s">
        <v>29</v>
      </c>
      <c r="C20" s="39"/>
      <c r="D20" s="39"/>
      <c r="E20" s="40">
        <f>包装[[#This Row],[预算]]-包装[[#This Row],[实际开支]]</f>
        <v>0</v>
      </c>
      <c r="F20" s="41"/>
      <c r="G20" s="41"/>
      <c r="H20" s="26"/>
      <c r="I20" s="15" t="s">
        <v>48</v>
      </c>
      <c r="J20" s="39"/>
      <c r="K20" s="39"/>
      <c r="L20" s="40">
        <f>娱乐[[#This Row],[预算]]-娱乐[[#This Row],[实际开支]]</f>
        <v>0</v>
      </c>
    </row>
    <row r="21" spans="1:12" ht="15.75" customHeight="1" x14ac:dyDescent="0.25">
      <c r="A21" s="35"/>
      <c r="B21" s="15" t="s">
        <v>30</v>
      </c>
      <c r="C21" s="39"/>
      <c r="D21" s="39"/>
      <c r="E21" s="40">
        <f>包装[[#This Row],[预算]]-包装[[#This Row],[实际开支]]</f>
        <v>0</v>
      </c>
      <c r="F21" s="41"/>
      <c r="G21" s="41"/>
      <c r="H21" s="26"/>
      <c r="I21" s="15" t="s">
        <v>49</v>
      </c>
      <c r="J21" s="39"/>
      <c r="K21" s="39"/>
      <c r="L21" s="40">
        <f>娱乐[[#This Row],[预算]]-娱乐[[#This Row],[实际开支]]</f>
        <v>0</v>
      </c>
    </row>
    <row r="22" spans="1:12" ht="15.75" customHeight="1" x14ac:dyDescent="0.25">
      <c r="A22" s="35"/>
      <c r="B22" s="15" t="s">
        <v>31</v>
      </c>
      <c r="C22" s="39"/>
      <c r="D22" s="39"/>
      <c r="E22" s="40">
        <f>包装[[#This Row],[预算]]-包装[[#This Row],[实际开支]]</f>
        <v>0</v>
      </c>
      <c r="F22" s="41"/>
      <c r="G22" s="41"/>
      <c r="H22" s="26"/>
      <c r="I22" s="15" t="s">
        <v>50</v>
      </c>
      <c r="J22" s="39"/>
      <c r="K22" s="39"/>
      <c r="L22" s="40">
        <f>娱乐[[#This Row],[预算]]-娱乐[[#This Row],[实际开支]]</f>
        <v>0</v>
      </c>
    </row>
    <row r="23" spans="1:12" ht="15.75" customHeight="1" thickBot="1" x14ac:dyDescent="0.3">
      <c r="A23" s="35"/>
      <c r="B23" s="15" t="s">
        <v>25</v>
      </c>
      <c r="C23" s="39"/>
      <c r="D23" s="39"/>
      <c r="E23" s="40">
        <f>包装[[#This Row],[预算]]-包装[[#This Row],[实际开支]]</f>
        <v>0</v>
      </c>
      <c r="F23" s="41"/>
      <c r="G23" s="41"/>
      <c r="H23" s="26"/>
      <c r="I23" s="15" t="s">
        <v>51</v>
      </c>
      <c r="J23" s="39"/>
      <c r="K23" s="39"/>
      <c r="L23" s="40">
        <f>娱乐[[#This Row],[预算]]-娱乐[[#This Row],[实际开支]]</f>
        <v>0</v>
      </c>
    </row>
    <row r="24" spans="1:12" ht="15.75" customHeight="1" thickBot="1" x14ac:dyDescent="0.3">
      <c r="A24" s="35"/>
      <c r="B24" s="16" t="s">
        <v>57</v>
      </c>
      <c r="C24" s="17">
        <f>SUBTOTAL(109,包装[预算])</f>
        <v>0</v>
      </c>
      <c r="D24" s="17">
        <f>SUBTOTAL(109,包装[实际开支])</f>
        <v>0</v>
      </c>
      <c r="E24" s="17">
        <f>SUBTOTAL(109,包装[差额])</f>
        <v>0</v>
      </c>
      <c r="F24" s="23"/>
      <c r="G24" s="23"/>
      <c r="H24" s="26"/>
      <c r="I24" s="15" t="s">
        <v>25</v>
      </c>
      <c r="J24" s="39"/>
      <c r="K24" s="39"/>
      <c r="L24" s="40">
        <f>娱乐[[#This Row],[预算]]-娱乐[[#This Row],[实际开支]]</f>
        <v>0</v>
      </c>
    </row>
    <row r="25" spans="1:12" ht="15.75" customHeight="1" x14ac:dyDescent="0.25">
      <c r="A25" s="35"/>
      <c r="B25" s="12"/>
      <c r="C25" s="12"/>
      <c r="D25" s="12"/>
      <c r="E25" s="12"/>
      <c r="F25" s="26"/>
      <c r="G25" s="26"/>
      <c r="H25" s="26"/>
      <c r="I25" s="16" t="s">
        <v>57</v>
      </c>
      <c r="J25" s="17">
        <f>SUBTOTAL(109,娱乐[预算])</f>
        <v>0</v>
      </c>
      <c r="K25" s="17">
        <f>SUBTOTAL(109,娱乐[实际开支])</f>
        <v>0</v>
      </c>
      <c r="L25" s="17">
        <f>SUBTOTAL(109,娱乐[差额])</f>
        <v>0</v>
      </c>
    </row>
    <row r="26" spans="1:12" ht="66" customHeight="1" x14ac:dyDescent="0.25">
      <c r="A26" s="35" t="s">
        <v>16</v>
      </c>
      <c r="B26" s="49" t="s">
        <v>32</v>
      </c>
      <c r="C26" s="49"/>
      <c r="D26" s="49"/>
      <c r="E26" s="49"/>
      <c r="F26" s="24"/>
      <c r="G26" s="24"/>
      <c r="H26" s="26"/>
      <c r="I26" s="49" t="s">
        <v>52</v>
      </c>
      <c r="J26" s="49"/>
      <c r="K26" s="49"/>
      <c r="L26" s="49"/>
    </row>
    <row r="27" spans="1:12" ht="21.75" customHeight="1" thickBot="1" x14ac:dyDescent="0.3">
      <c r="A27" s="35" t="s">
        <v>17</v>
      </c>
      <c r="B27" s="18" t="s">
        <v>19</v>
      </c>
      <c r="C27" s="19" t="s">
        <v>36</v>
      </c>
      <c r="D27" s="19" t="s">
        <v>37</v>
      </c>
      <c r="E27" s="20" t="s">
        <v>38</v>
      </c>
      <c r="F27" s="22"/>
      <c r="G27" s="22"/>
      <c r="H27" s="26"/>
      <c r="I27" s="18" t="s">
        <v>19</v>
      </c>
      <c r="J27" s="19" t="s">
        <v>36</v>
      </c>
      <c r="K27" s="19" t="s">
        <v>37</v>
      </c>
      <c r="L27" s="20" t="s">
        <v>38</v>
      </c>
    </row>
    <row r="28" spans="1:12" ht="15.75" customHeight="1" x14ac:dyDescent="0.25">
      <c r="A28" s="35"/>
      <c r="B28" s="15" t="s">
        <v>33</v>
      </c>
      <c r="C28" s="39"/>
      <c r="D28" s="39"/>
      <c r="E28" s="40">
        <f>差旅[[#This Row],[预算]]-差旅[[#This Row],[实际开支]]</f>
        <v>0</v>
      </c>
      <c r="F28" s="41"/>
      <c r="G28" s="41"/>
      <c r="H28" s="26"/>
      <c r="I28" s="15" t="s">
        <v>53</v>
      </c>
      <c r="J28" s="39"/>
      <c r="K28" s="39"/>
      <c r="L28" s="40">
        <f>其他[[#This Row],[预算]]-其他[[#This Row],[实际开支]]</f>
        <v>0</v>
      </c>
    </row>
    <row r="29" spans="1:12" ht="15.75" customHeight="1" x14ac:dyDescent="0.25">
      <c r="A29" s="35"/>
      <c r="B29" s="15" t="s">
        <v>34</v>
      </c>
      <c r="C29" s="39"/>
      <c r="D29" s="39"/>
      <c r="E29" s="40">
        <f>差旅[[#This Row],[预算]]-差旅[[#This Row],[实际开支]]</f>
        <v>0</v>
      </c>
      <c r="F29" s="41"/>
      <c r="G29" s="41"/>
      <c r="H29" s="26"/>
      <c r="I29" s="15" t="s">
        <v>54</v>
      </c>
      <c r="J29" s="39"/>
      <c r="K29" s="39"/>
      <c r="L29" s="40">
        <f>其他[[#This Row],[预算]]-其他[[#This Row],[实际开支]]</f>
        <v>0</v>
      </c>
    </row>
    <row r="30" spans="1:12" ht="15.75" customHeight="1" thickBot="1" x14ac:dyDescent="0.3">
      <c r="A30" s="35"/>
      <c r="B30" s="15" t="s">
        <v>35</v>
      </c>
      <c r="C30" s="39"/>
      <c r="D30" s="39"/>
      <c r="E30" s="40">
        <f>差旅[[#This Row],[预算]]-差旅[[#This Row],[实际开支]]</f>
        <v>0</v>
      </c>
      <c r="F30" s="41"/>
      <c r="G30" s="41"/>
      <c r="H30" s="26"/>
      <c r="I30" s="15" t="s">
        <v>25</v>
      </c>
      <c r="J30" s="39"/>
      <c r="K30" s="39"/>
      <c r="L30" s="40">
        <f>其他[[#This Row],[预算]]-其他[[#This Row],[实际开支]]</f>
        <v>0</v>
      </c>
    </row>
    <row r="31" spans="1:12" ht="15.75" customHeight="1" thickBot="1" x14ac:dyDescent="0.3">
      <c r="A31" s="35"/>
      <c r="B31" s="15" t="s">
        <v>25</v>
      </c>
      <c r="C31" s="39"/>
      <c r="D31" s="39"/>
      <c r="E31" s="40">
        <f>差旅[[#This Row],[预算]]-差旅[[#This Row],[实际开支]]</f>
        <v>0</v>
      </c>
      <c r="F31" s="41"/>
      <c r="G31" s="41"/>
      <c r="H31" s="26"/>
      <c r="I31" s="16" t="s">
        <v>57</v>
      </c>
      <c r="J31" s="17">
        <f>SUBTOTAL(109,其他[预算])</f>
        <v>0</v>
      </c>
      <c r="K31" s="17">
        <f>SUBTOTAL(109,其他[实际开支])</f>
        <v>0</v>
      </c>
      <c r="L31" s="17">
        <f>SUBTOTAL(109,其他[差额])</f>
        <v>0</v>
      </c>
    </row>
    <row r="32" spans="1:12" ht="15.75" customHeight="1" x14ac:dyDescent="0.25">
      <c r="A32" s="35"/>
      <c r="B32" s="16" t="s">
        <v>57</v>
      </c>
      <c r="C32" s="17">
        <f>SUBTOTAL(109,差旅[预算])</f>
        <v>0</v>
      </c>
      <c r="D32" s="17">
        <f>SUBTOTAL(109,差旅[实际开支])</f>
        <v>0</v>
      </c>
      <c r="E32" s="17">
        <f>SUBTOTAL(109,差旅[差额])</f>
        <v>0</v>
      </c>
      <c r="F32" s="23"/>
      <c r="G32" s="23"/>
      <c r="H32" s="26"/>
    </row>
    <row r="33" spans="1:8" x14ac:dyDescent="0.25">
      <c r="A33" s="35"/>
      <c r="H33" s="26"/>
    </row>
    <row r="34" spans="1:8" x14ac:dyDescent="0.25">
      <c r="A34" s="35"/>
      <c r="H34" s="26"/>
    </row>
    <row r="35" spans="1:8" x14ac:dyDescent="0.25">
      <c r="A35" s="35"/>
      <c r="H35" s="26"/>
    </row>
    <row r="36" spans="1:8" x14ac:dyDescent="0.25">
      <c r="A36" s="30"/>
      <c r="H36" s="46"/>
    </row>
    <row r="37" spans="1:8" x14ac:dyDescent="0.25">
      <c r="A37" s="30"/>
      <c r="H37" s="46"/>
    </row>
  </sheetData>
  <mergeCells count="10">
    <mergeCell ref="B2:E6"/>
    <mergeCell ref="I26:L26"/>
    <mergeCell ref="I16:L16"/>
    <mergeCell ref="B26:E26"/>
    <mergeCell ref="B7:E7"/>
    <mergeCell ref="I7:L7"/>
    <mergeCell ref="B16:E16"/>
    <mergeCell ref="I3:J3"/>
    <mergeCell ref="I4:J4"/>
    <mergeCell ref="I5:J5"/>
  </mergeCells>
  <phoneticPr fontId="1" type="noConversion"/>
  <conditionalFormatting sqref="L9:L13">
    <cfRule type="iconSet" priority="24">
      <iconSet iconSet="3Signs">
        <cfvo type="percent" val="0"/>
        <cfvo type="num" val="-20"/>
        <cfvo type="num" val="0"/>
      </iconSet>
    </cfRule>
  </conditionalFormatting>
  <conditionalFormatting sqref="L28:L31 E28:E32 L18:L25 E18:E24 E9:E15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9:E14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15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L9:L12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E18:E23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24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L18:L24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L28:L31 E28:E3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5">
    <cfRule type="cellIs" dxfId="77" priority="1" operator="greaterThan">
      <formula>SUM(K3-K4)</formula>
    </cfRule>
  </conditionalFormatting>
  <conditionalFormatting sqref="L25">
    <cfRule type="iconSet" priority="30">
      <iconSet iconSet="3Symbols2">
        <cfvo type="percent" val="0"/>
        <cfvo type="percent" val="33"/>
        <cfvo type="percent" val="67"/>
      </iconSet>
    </cfRule>
  </conditionalFormatting>
  <pageMargins left="0.5" right="0.5" top="0.5" bottom="0.5" header="0.5" footer="0.5"/>
  <pageSetup paperSize="9" orientation="landscape" horizontalDpi="4294967292" r:id="rId1"/>
  <headerFooter alignWithMargins="0"/>
  <ignoredErrors>
    <ignoredError sqref="K3:K4 E11:E14 L9:L12" emptyCellReference="1"/>
  </ignoredErrors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开始</vt:lpstr>
      <vt:lpstr>假期预算规划表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2018-12-13T13:07:35Z</dcterms:created>
  <dcterms:modified xsi:type="dcterms:W3CDTF">2018-12-13T13:07:35Z</dcterms:modified>
</cp:coreProperties>
</file>