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B00FE057-42AD-4864-870D-91A0075521B4}" xr6:coauthVersionLast="31" xr6:coauthVersionMax="36" xr10:uidLastSave="{00000000-0000-0000-0000-000000000000}"/>
  <bookViews>
    <workbookView xWindow="930" yWindow="0" windowWidth="28530" windowHeight="12510" tabRatio="478" xr2:uid="{00000000-000D-0000-FFFF-FFFF00000000}"/>
  </bookViews>
  <sheets>
    <sheet name="Grafik dwutygodniowy" sheetId="1" r:id="rId1"/>
  </sheets>
  <definedNames>
    <definedName name="_xlnm.Print_Titles" localSheetId="0">'Grafik dwutygodniowy'!$7:$7</definedName>
    <definedName name="RowTitleRegion1..D5">'Grafik dwutygodniowy'!$B$3</definedName>
    <definedName name="RowTitleRegion2..G3">'Grafik dwutygodniowy'!$F$3</definedName>
    <definedName name="RowTitleRegion3..H5">'Grafik dwutygodniowy'!$F$4</definedName>
    <definedName name="RowTitleRegion4..G23">'Grafik dwutygodniowy'!$C$23</definedName>
    <definedName name="RowTitleRegion5..H24">'Grafik dwutygodniowy'!$C$24</definedName>
    <definedName name="Title1">TimeSheet[[#Headers],[Dzień]]</definedName>
  </definedNames>
  <calcPr calcId="179017"/>
  <webPublishing codePage="1252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" i="1"/>
  <c r="H5" i="1" l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  <c r="D22" i="1"/>
  <c r="D24" i="1" s="1"/>
  <c r="H24" i="1" s="1"/>
  <c r="F22" i="1"/>
  <c r="F24" i="1" s="1"/>
  <c r="E22" i="1"/>
  <c r="E24" i="1" s="1"/>
  <c r="G22" i="1"/>
  <c r="G24" i="1" s="1"/>
  <c r="H22" i="1"/>
</calcChain>
</file>

<file path=xl/sharedStrings.xml><?xml version="1.0" encoding="utf-8"?>
<sst xmlns="http://schemas.openxmlformats.org/spreadsheetml/2006/main" count="23" uniqueCount="20">
  <si>
    <t>Nazwa firmy</t>
  </si>
  <si>
    <t>Wprowadź adres, adres 2, kod pocztowy i miasto</t>
  </si>
  <si>
    <t>Pracownik:</t>
  </si>
  <si>
    <t>Adres e-mail pracownika:</t>
  </si>
  <si>
    <t>Kierownik:</t>
  </si>
  <si>
    <t>Dzień</t>
  </si>
  <si>
    <t>Podpis pracownika</t>
  </si>
  <si>
    <t>Podpis kierownika</t>
  </si>
  <si>
    <t>Data</t>
  </si>
  <si>
    <t>Suma</t>
  </si>
  <si>
    <t>Stawka za godzinę</t>
  </si>
  <si>
    <t>Suma płatności</t>
  </si>
  <si>
    <t>Zwykłe godziny pracy</t>
  </si>
  <si>
    <t>Nadgodziny</t>
  </si>
  <si>
    <t>Telefon pracownika:</t>
  </si>
  <si>
    <t>Data rozpoczęcia okresu płatności:</t>
  </si>
  <si>
    <t>Data zakończenia okresu płatności:</t>
  </si>
  <si>
    <t>Zwolnienie lekarskie</t>
  </si>
  <si>
    <t>Grafik tygodniowy z przerwami</t>
  </si>
  <si>
    <t>Urlop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</si>
</sst>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zł&quot;;\-#,##0.00\ &quot;zł&quot;"/>
    <numFmt numFmtId="165" formatCode="[&lt;=9999999]###\-##\-##;\(###\)\ ###\-##\-##"/>
  </numFmts>
  <fonts count="10" x14ac:knownFonts="1">
    <font>
      <sz val="11"/>
      <color theme="1" tint="0.14996795556505021"/>
      <name val="Constantia"/>
      <family val="1"/>
      <scheme val="minor"/>
    </font>
    <font>
      <sz val="10"/>
      <name val="Constantia"/>
      <family val="2"/>
      <scheme val="minor"/>
    </font>
    <font>
      <sz val="10"/>
      <color theme="7" tint="-0.249977111117893"/>
      <name val="Arial"/>
      <family val="2"/>
    </font>
    <font>
      <sz val="11"/>
      <color theme="0"/>
      <name val="Constantia"/>
      <family val="2"/>
      <scheme val="minor"/>
    </font>
    <font>
      <sz val="11"/>
      <name val="Constantia"/>
      <family val="1"/>
      <scheme val="minor"/>
    </font>
    <font>
      <sz val="22"/>
      <color theme="7"/>
      <name val="Constantia"/>
      <family val="2"/>
      <scheme val="major"/>
    </font>
    <font>
      <sz val="11"/>
      <color theme="7" tint="-0.24994659260841701"/>
      <name val="Constantia"/>
      <family val="2"/>
      <scheme val="minor"/>
    </font>
    <font>
      <sz val="11"/>
      <color theme="1" tint="0.14996795556505021"/>
      <name val="Constantia"/>
      <family val="1"/>
      <scheme val="minor"/>
    </font>
    <font>
      <sz val="11"/>
      <color theme="7" tint="-0.24994659260841701"/>
      <name val="Constantia"/>
      <family val="1"/>
      <scheme val="minor"/>
    </font>
    <font>
      <b/>
      <sz val="11"/>
      <color theme="1"/>
      <name val="Constant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</fills>
  <borders count="7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7">
    <xf numFmtId="0" fontId="0" fillId="0" borderId="0">
      <alignment horizontal="left" vertical="center" indent="1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1" applyNumberFormat="0" applyFill="0" applyProtection="0">
      <alignment vertical="center"/>
    </xf>
    <xf numFmtId="0" fontId="6" fillId="0" borderId="0" applyNumberFormat="0" applyFill="0" applyProtection="0">
      <alignment horizontal="left" vertical="center" wrapText="1" indent="1"/>
    </xf>
    <xf numFmtId="0" fontId="6" fillId="0" borderId="0" applyNumberFormat="0" applyFill="0" applyProtection="0">
      <alignment horizontal="right" vertical="center" wrapText="1"/>
    </xf>
    <xf numFmtId="0" fontId="6" fillId="0" borderId="2" applyNumberFormat="0" applyFill="0" applyProtection="0">
      <alignment horizontal="left" vertical="center" indent="1"/>
    </xf>
    <xf numFmtId="0" fontId="6" fillId="0" borderId="3" applyNumberFormat="0" applyFill="0" applyProtection="0">
      <alignment horizontal="right" vertical="center" wrapText="1" indent="1"/>
    </xf>
    <xf numFmtId="0" fontId="6" fillId="0" borderId="4" applyNumberFormat="0" applyFill="0" applyProtection="0">
      <alignment horizontal="left" vertical="top" indent="1"/>
    </xf>
    <xf numFmtId="0" fontId="3" fillId="2" borderId="6" applyNumberFormat="0" applyAlignment="0" applyProtection="0"/>
    <xf numFmtId="0" fontId="9" fillId="3" borderId="6" applyNumberFormat="0" applyAlignment="0" applyProtection="0"/>
    <xf numFmtId="14" fontId="7" fillId="0" borderId="0" applyFont="0" applyFill="0" applyBorder="0">
      <alignment horizontal="right" vertical="center" indent="1"/>
    </xf>
    <xf numFmtId="0" fontId="8" fillId="0" borderId="0" applyNumberFormat="0" applyFill="0" applyBorder="0" applyAlignment="0" applyProtection="0">
      <alignment horizontal="left" vertical="center" indent="1"/>
    </xf>
    <xf numFmtId="0" fontId="7" fillId="0" borderId="0" applyNumberFormat="0" applyFont="0" applyFill="0" applyBorder="0">
      <alignment horizontal="center" vertical="center"/>
    </xf>
    <xf numFmtId="165" fontId="4" fillId="0" borderId="0" applyFont="0" applyFill="0" applyBorder="0">
      <alignment horizontal="right" vertical="center" indent="1"/>
    </xf>
    <xf numFmtId="2" fontId="7" fillId="0" borderId="0" applyFont="0" applyFill="0" applyBorder="0" applyProtection="0">
      <alignment horizontal="right" vertical="center" indent="2"/>
    </xf>
    <xf numFmtId="164" fontId="7" fillId="0" borderId="0" applyFont="0" applyFill="0" applyBorder="0" applyAlignment="0" applyProtection="0"/>
    <xf numFmtId="0" fontId="3" fillId="4" borderId="5" applyNumberFormat="0" applyAlignment="0" applyProtection="0"/>
  </cellStyleXfs>
  <cellXfs count="28">
    <xf numFmtId="0" fontId="0" fillId="0" borderId="0" xfId="0">
      <alignment horizontal="left" vertical="center" indent="1"/>
    </xf>
    <xf numFmtId="0" fontId="1" fillId="0" borderId="0" xfId="0" applyFo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1" xfId="2">
      <alignment vertical="center"/>
    </xf>
    <xf numFmtId="0" fontId="6" fillId="0" borderId="2" xfId="5">
      <alignment horizontal="left" vertical="center" indent="1"/>
    </xf>
    <xf numFmtId="14" fontId="6" fillId="0" borderId="3" xfId="10" applyFont="1" applyBorder="1" applyAlignment="1">
      <alignment horizontal="right" vertical="center" wrapText="1" indent="1"/>
    </xf>
    <xf numFmtId="14" fontId="0" fillId="0" borderId="0" xfId="10" applyFont="1">
      <alignment horizontal="right" vertical="center" indent="1"/>
    </xf>
    <xf numFmtId="0" fontId="0" fillId="0" borderId="0" xfId="12" applyFont="1">
      <alignment horizontal="center" vertical="center"/>
    </xf>
    <xf numFmtId="0" fontId="6" fillId="0" borderId="4" xfId="7">
      <alignment horizontal="left" vertical="top" indent="1"/>
    </xf>
    <xf numFmtId="0" fontId="9" fillId="3" borderId="6" xfId="9" applyAlignment="1">
      <alignment horizontal="left" vertical="center" indent="1"/>
    </xf>
    <xf numFmtId="0" fontId="3" fillId="2" borderId="6" xfId="8" applyAlignment="1">
      <alignment horizontal="left" vertical="center" indent="1"/>
    </xf>
    <xf numFmtId="2" fontId="0" fillId="0" borderId="0" xfId="14" applyFont="1" applyAlignment="1">
      <alignment horizontal="right" vertical="center" indent="1"/>
    </xf>
    <xf numFmtId="0" fontId="0" fillId="0" borderId="0" xfId="0">
      <alignment horizontal="left" vertical="center" indent="1"/>
    </xf>
    <xf numFmtId="164" fontId="9" fillId="3" borderId="6" xfId="15" applyNumberFormat="1" applyFont="1" applyFill="1" applyBorder="1" applyAlignment="1">
      <alignment horizontal="right" vertical="center" indent="1"/>
    </xf>
    <xf numFmtId="164" fontId="3" fillId="2" borderId="6" xfId="15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6" fillId="0" borderId="4" xfId="7">
      <alignment horizontal="left" vertical="top" indent="1"/>
    </xf>
    <xf numFmtId="0" fontId="0" fillId="0" borderId="0" xfId="0">
      <alignment horizontal="left" vertical="center" indent="1"/>
    </xf>
    <xf numFmtId="14" fontId="0" fillId="0" borderId="0" xfId="10" applyFont="1">
      <alignment horizontal="right" vertical="center" indent="1"/>
    </xf>
    <xf numFmtId="165" fontId="6" fillId="0" borderId="3" xfId="13" applyFont="1" applyBorder="1">
      <alignment horizontal="right" vertical="center" indent="1"/>
    </xf>
    <xf numFmtId="0" fontId="6" fillId="0" borderId="0" xfId="3" applyAlignment="1">
      <alignment horizontal="left" vertical="top" wrapText="1"/>
    </xf>
    <xf numFmtId="0" fontId="6" fillId="0" borderId="2" xfId="5">
      <alignment horizontal="left" vertical="center" indent="1"/>
    </xf>
    <xf numFmtId="0" fontId="6" fillId="0" borderId="3" xfId="6">
      <alignment horizontal="right" vertical="center" wrapText="1" indent="1"/>
    </xf>
    <xf numFmtId="0" fontId="8" fillId="0" borderId="3" xfId="1" applyBorder="1" applyAlignment="1" applyProtection="1">
      <alignment horizontal="right" vertical="center" wrapText="1" indent="1"/>
    </xf>
    <xf numFmtId="0" fontId="6" fillId="0" borderId="0" xfId="4" applyAlignment="1">
      <alignment horizontal="right" vertical="top" wrapText="1"/>
    </xf>
  </cellXfs>
  <cellStyles count="17">
    <cellStyle name="60% - Accent6" xfId="9" builtinId="52" customBuiltin="1"/>
    <cellStyle name="Accent4" xfId="8" builtinId="41" customBuiltin="1"/>
    <cellStyle name="Accent6" xfId="16" builtinId="49" customBuiltin="1"/>
    <cellStyle name="Comma" xfId="14" builtinId="3" customBuiltin="1"/>
    <cellStyle name="Currency" xfId="15" builtinId="4" customBuiltin="1"/>
    <cellStyle name="Date" xfId="10" xr:uid="{00000000-0005-0000-0000-000005000000}"/>
    <cellStyle name="Explanatory Text" xfId="7" builtinId="53" customBuiltin="1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 customBuiltin="1"/>
    <cellStyle name="Nagłówek tabeli" xfId="12" xr:uid="{00000000-0005-0000-0000-00000F000000}"/>
    <cellStyle name="Normal" xfId="0" builtinId="0" customBuiltin="1"/>
    <cellStyle name="Telefon" xfId="13" xr:uid="{00000000-0005-0000-0000-00000E000000}"/>
    <cellStyle name="Title" xfId="2" builtinId="15" customBuiltin="1"/>
  </cellStyles>
  <dxfs count="18"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2" formatCode="0.00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14996795556505021"/>
        <name val="Constant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</dxf>
  </dxfs>
  <tableStyles count="1" defaultTableStyle="Grafik dwutygodniowy" defaultPivotStyle="PivotStyleLight16">
    <tableStyle name="Grafik dwutygodniowy" pivot="0" count="6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7:H22" totalsRowCount="1">
  <autoFilter ref="B7:H21" xr:uid="{60832A94-04D4-4826-9D06-6A60AB3D2096}"/>
  <tableColumns count="7">
    <tableColumn id="1" xr3:uid="{00000000-0010-0000-0000-000001000000}" name="Dzień" dataDxfId="11">
      <calculatedColumnFormula>IFERROR(TEXT(TimeSheet[[#This Row],[Data]],"aaaa"), "")</calculatedColumnFormula>
    </tableColumn>
    <tableColumn id="3" xr3:uid="{00000000-0010-0000-0000-000003000000}" name="Data" totalsRowLabel="Suma" dataDxfId="10"/>
    <tableColumn id="4" xr3:uid="{00000000-0010-0000-0000-000004000000}" name="Zwykłe godziny pracy" totalsRowFunction="sum" dataDxfId="9" totalsRowDxfId="8"/>
    <tableColumn id="5" xr3:uid="{00000000-0010-0000-0000-000005000000}" name="Nadgodziny" totalsRowFunction="sum" dataDxfId="7" totalsRowDxfId="6"/>
    <tableColumn id="13" xr3:uid="{00000000-0010-0000-0000-00000D000000}" name="Zwolnienie lekarskie" totalsRowFunction="sum" dataDxfId="5" totalsRowDxfId="4"/>
    <tableColumn id="12" xr3:uid="{00000000-0010-0000-0000-00000C000000}" name="Urlop" totalsRowFunction="sum" dataDxfId="3" totalsRowDxfId="2"/>
    <tableColumn id="11" xr3:uid="{00000000-0010-0000-0000-00000B000000}" name="Suma" totalsRowFunction="sum" dataDxfId="1" totalsRowDxfId="0">
      <calculatedColumnFormula>IFERROR(SUM(D8:G8), "")</calculatedColumnFormula>
    </tableColumn>
  </tableColumns>
  <tableStyleInfo name="Grafik dwutygodniowy" showFirstColumn="1" showLastColumn="0" showRowStripes="1" showColumnStripes="0"/>
  <extLst>
    <ext xmlns:x14="http://schemas.microsoft.com/office/spreadsheetml/2009/9/main" uri="{504A1905-F514-4f6f-8877-14C23A59335A}">
      <x14:table altTextSummary="Enter Day, Date, Regular, Overtime, Sick, and Vacation hours. Total Hours and Total Pay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tabSelected="1" workbookViewId="0"/>
  </sheetViews>
  <sheetFormatPr defaultRowHeight="30" customHeight="1" x14ac:dyDescent="0.25"/>
  <cols>
    <col min="1" max="1" width="2.375" customWidth="1"/>
    <col min="2" max="8" width="22.75" customWidth="1"/>
    <col min="9" max="9" width="2.625" customWidth="1"/>
    <col min="10" max="11" width="9.25" customWidth="1"/>
    <col min="12" max="12" width="14.25" customWidth="1"/>
  </cols>
  <sheetData>
    <row r="1" spans="1:8" ht="35.1" customHeight="1" x14ac:dyDescent="0.25">
      <c r="B1" s="6" t="s">
        <v>0</v>
      </c>
      <c r="C1" s="6"/>
      <c r="D1" s="6"/>
      <c r="E1" s="6"/>
      <c r="F1" s="6"/>
      <c r="G1" s="6"/>
      <c r="H1" s="6"/>
    </row>
    <row r="2" spans="1:8" ht="72.75" customHeight="1" x14ac:dyDescent="0.25">
      <c r="A2" s="3"/>
      <c r="B2" s="23" t="s">
        <v>1</v>
      </c>
      <c r="C2" s="23"/>
      <c r="D2" s="23"/>
      <c r="E2" s="23"/>
      <c r="F2" s="23"/>
      <c r="G2" s="27" t="s">
        <v>18</v>
      </c>
      <c r="H2" s="27"/>
    </row>
    <row r="3" spans="1:8" ht="20.100000000000001" customHeight="1" x14ac:dyDescent="0.25">
      <c r="A3" s="2"/>
      <c r="B3" s="24" t="s">
        <v>2</v>
      </c>
      <c r="C3" s="24"/>
      <c r="D3" s="25"/>
      <c r="E3" s="25"/>
      <c r="F3" s="7" t="s">
        <v>14</v>
      </c>
      <c r="G3" s="22"/>
      <c r="H3" s="22"/>
    </row>
    <row r="4" spans="1:8" ht="20.100000000000001" customHeight="1" x14ac:dyDescent="0.25">
      <c r="A4" s="2"/>
      <c r="B4" s="24" t="s">
        <v>3</v>
      </c>
      <c r="C4" s="24"/>
      <c r="D4" s="26"/>
      <c r="E4" s="25"/>
      <c r="F4" s="24" t="s">
        <v>15</v>
      </c>
      <c r="G4" s="24"/>
      <c r="H4" s="8">
        <f ca="1">TODAY()</f>
        <v>43447</v>
      </c>
    </row>
    <row r="5" spans="1:8" ht="20.100000000000001" customHeight="1" x14ac:dyDescent="0.25">
      <c r="B5" s="24" t="s">
        <v>4</v>
      </c>
      <c r="C5" s="24"/>
      <c r="D5" s="25"/>
      <c r="E5" s="25"/>
      <c r="F5" s="24" t="s">
        <v>16</v>
      </c>
      <c r="G5" s="24"/>
      <c r="H5" s="8">
        <f ca="1">IF($H$4="","",$H$4+13)</f>
        <v>43460</v>
      </c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30" customHeight="1" x14ac:dyDescent="0.25">
      <c r="A7" s="2"/>
      <c r="B7" s="10" t="s">
        <v>5</v>
      </c>
      <c r="C7" s="10" t="s">
        <v>8</v>
      </c>
      <c r="D7" s="10" t="s">
        <v>12</v>
      </c>
      <c r="E7" s="10" t="s">
        <v>13</v>
      </c>
      <c r="F7" s="10" t="s">
        <v>17</v>
      </c>
      <c r="G7" s="10" t="s">
        <v>19</v>
      </c>
      <c r="H7" s="10" t="s">
        <v>9</v>
      </c>
    </row>
    <row r="8" spans="1:8" ht="30" customHeight="1" x14ac:dyDescent="0.25">
      <c r="A8" s="2"/>
      <c r="B8" t="str">
        <f ca="1">IFERROR(TEXT(TimeSheet[[#This Row],[Data]],"aaaa"), "")</f>
        <v>Thursday</v>
      </c>
      <c r="C8" s="9">
        <f ca="1">H4</f>
        <v>43447</v>
      </c>
      <c r="D8" s="14">
        <v>8</v>
      </c>
      <c r="E8" s="14"/>
      <c r="F8" s="14"/>
      <c r="G8" s="14"/>
      <c r="H8" s="14">
        <f>IFERROR(SUM(D8:G8), "")</f>
        <v>8</v>
      </c>
    </row>
    <row r="9" spans="1:8" ht="30" customHeight="1" x14ac:dyDescent="0.25">
      <c r="A9" s="2"/>
      <c r="B9" s="15" t="str">
        <f ca="1">IFERROR(TEXT(TimeSheet[[#This Row],[Data]],"aaaa"), "")</f>
        <v>Friday</v>
      </c>
      <c r="C9" s="9">
        <f ca="1">IF($H$4="","",$H$4+1)</f>
        <v>43448</v>
      </c>
      <c r="D9" s="14">
        <v>8</v>
      </c>
      <c r="E9" s="14">
        <v>2</v>
      </c>
      <c r="F9" s="14"/>
      <c r="G9" s="14"/>
      <c r="H9" s="14">
        <f t="shared" ref="H9:H21" si="0">IFERROR(SUM(D9:G9), "")</f>
        <v>10</v>
      </c>
    </row>
    <row r="10" spans="1:8" ht="30" customHeight="1" x14ac:dyDescent="0.25">
      <c r="A10" s="2"/>
      <c r="B10" s="15" t="str">
        <f ca="1">IFERROR(TEXT(TimeSheet[[#This Row],[Data]],"aaaa"), "")</f>
        <v>Saturday</v>
      </c>
      <c r="C10" s="9">
        <f ca="1">IF($H$4="","",$H$4+2)</f>
        <v>43449</v>
      </c>
      <c r="D10" s="14"/>
      <c r="E10" s="14"/>
      <c r="F10" s="14">
        <v>8</v>
      </c>
      <c r="G10" s="14"/>
      <c r="H10" s="14">
        <f t="shared" si="0"/>
        <v>8</v>
      </c>
    </row>
    <row r="11" spans="1:8" ht="30" customHeight="1" x14ac:dyDescent="0.25">
      <c r="A11" s="2"/>
      <c r="B11" s="15" t="str">
        <f ca="1">IFERROR(TEXT(TimeSheet[[#This Row],[Data]],"aaaa"), "")</f>
        <v>Sunday</v>
      </c>
      <c r="C11" s="9">
        <f ca="1">IF($H$4="","",$H$4+3)</f>
        <v>43450</v>
      </c>
      <c r="D11" s="14"/>
      <c r="E11" s="14"/>
      <c r="F11" s="14"/>
      <c r="G11" s="14">
        <v>8</v>
      </c>
      <c r="H11" s="14">
        <f t="shared" si="0"/>
        <v>8</v>
      </c>
    </row>
    <row r="12" spans="1:8" ht="30" customHeight="1" x14ac:dyDescent="0.25">
      <c r="A12" s="2"/>
      <c r="B12" s="15" t="str">
        <f ca="1">IFERROR(TEXT(TimeSheet[[#This Row],[Data]],"aaaa"), "")</f>
        <v>Monday</v>
      </c>
      <c r="C12" s="9">
        <f ca="1">IF($H$4="","",$H$4+4)</f>
        <v>43451</v>
      </c>
      <c r="D12" s="14"/>
      <c r="E12" s="14"/>
      <c r="F12" s="14"/>
      <c r="G12" s="14"/>
      <c r="H12" s="14">
        <f t="shared" si="0"/>
        <v>0</v>
      </c>
    </row>
    <row r="13" spans="1:8" ht="30" customHeight="1" x14ac:dyDescent="0.25">
      <c r="A13" s="2"/>
      <c r="B13" s="15" t="str">
        <f ca="1">IFERROR(TEXT(TimeSheet[[#This Row],[Data]],"aaaa"), "")</f>
        <v>Tuesday</v>
      </c>
      <c r="C13" s="9">
        <f ca="1">IF($H$4="","",$H$4+5)</f>
        <v>43452</v>
      </c>
      <c r="D13" s="14"/>
      <c r="E13" s="14"/>
      <c r="F13" s="14"/>
      <c r="G13" s="14"/>
      <c r="H13" s="14">
        <f t="shared" si="0"/>
        <v>0</v>
      </c>
    </row>
    <row r="14" spans="1:8" ht="30" customHeight="1" x14ac:dyDescent="0.25">
      <c r="A14" s="2"/>
      <c r="B14" s="15" t="str">
        <f ca="1">IFERROR(TEXT(TimeSheet[[#This Row],[Data]],"aaaa"), "")</f>
        <v>Wednesday</v>
      </c>
      <c r="C14" s="9">
        <f ca="1">IF($H$4="","",$H$4+6)</f>
        <v>43453</v>
      </c>
      <c r="D14" s="14"/>
      <c r="E14" s="14"/>
      <c r="F14" s="14"/>
      <c r="G14" s="14"/>
      <c r="H14" s="14">
        <f t="shared" si="0"/>
        <v>0</v>
      </c>
    </row>
    <row r="15" spans="1:8" ht="30" customHeight="1" x14ac:dyDescent="0.25">
      <c r="A15" s="2"/>
      <c r="B15" s="15" t="str">
        <f ca="1">IFERROR(TEXT(TimeSheet[[#This Row],[Data]],"aaaa"), "")</f>
        <v>Thursday</v>
      </c>
      <c r="C15" s="9">
        <f ca="1">IF($H$4="","",$H$4+7)</f>
        <v>43454</v>
      </c>
      <c r="D15" s="14"/>
      <c r="E15" s="14"/>
      <c r="F15" s="14"/>
      <c r="G15" s="14"/>
      <c r="H15" s="14">
        <f t="shared" si="0"/>
        <v>0</v>
      </c>
    </row>
    <row r="16" spans="1:8" ht="30" customHeight="1" x14ac:dyDescent="0.25">
      <c r="A16" s="2"/>
      <c r="B16" s="15" t="str">
        <f ca="1">IFERROR(TEXT(TimeSheet[[#This Row],[Data]],"aaaa"), "")</f>
        <v>Friday</v>
      </c>
      <c r="C16" s="9">
        <f ca="1">IF($H$4="","",$H$4+8)</f>
        <v>43455</v>
      </c>
      <c r="D16" s="14"/>
      <c r="E16" s="14"/>
      <c r="F16" s="14"/>
      <c r="G16" s="14"/>
      <c r="H16" s="14">
        <f t="shared" si="0"/>
        <v>0</v>
      </c>
    </row>
    <row r="17" spans="1:8" ht="30" customHeight="1" x14ac:dyDescent="0.25">
      <c r="A17" s="2"/>
      <c r="B17" s="15" t="str">
        <f ca="1">IFERROR(TEXT(TimeSheet[[#This Row],[Data]],"aaaa"), "")</f>
        <v>Saturday</v>
      </c>
      <c r="C17" s="9">
        <f ca="1">IF($H$4="","",$H$4+9)</f>
        <v>43456</v>
      </c>
      <c r="D17" s="14"/>
      <c r="E17" s="14"/>
      <c r="F17" s="14"/>
      <c r="G17" s="14"/>
      <c r="H17" s="14">
        <f t="shared" si="0"/>
        <v>0</v>
      </c>
    </row>
    <row r="18" spans="1:8" ht="30" customHeight="1" x14ac:dyDescent="0.25">
      <c r="A18" s="2"/>
      <c r="B18" s="15" t="str">
        <f ca="1">IFERROR(TEXT(TimeSheet[[#This Row],[Data]],"aaaa"), "")</f>
        <v>Sunday</v>
      </c>
      <c r="C18" s="9">
        <f ca="1">IF($H$4="","",$H$4+10)</f>
        <v>43457</v>
      </c>
      <c r="D18" s="14"/>
      <c r="E18" s="14"/>
      <c r="F18" s="14"/>
      <c r="G18" s="14"/>
      <c r="H18" s="14">
        <f t="shared" si="0"/>
        <v>0</v>
      </c>
    </row>
    <row r="19" spans="1:8" ht="30" customHeight="1" x14ac:dyDescent="0.25">
      <c r="A19" s="2"/>
      <c r="B19" s="15" t="str">
        <f ca="1">IFERROR(TEXT(TimeSheet[[#This Row],[Data]],"aaaa"), "")</f>
        <v>Monday</v>
      </c>
      <c r="C19" s="9">
        <f ca="1">IF($H$4="","",$H$4+11)</f>
        <v>43458</v>
      </c>
      <c r="D19" s="14"/>
      <c r="E19" s="14"/>
      <c r="F19" s="14"/>
      <c r="G19" s="14"/>
      <c r="H19" s="14">
        <f t="shared" si="0"/>
        <v>0</v>
      </c>
    </row>
    <row r="20" spans="1:8" ht="30" customHeight="1" x14ac:dyDescent="0.25">
      <c r="A20" s="2"/>
      <c r="B20" s="15" t="str">
        <f ca="1">IFERROR(TEXT(TimeSheet[[#This Row],[Data]],"aaaa"), "")</f>
        <v>Tuesday</v>
      </c>
      <c r="C20" s="9">
        <f ca="1">IF($H$4="","",$H$4+12)</f>
        <v>43459</v>
      </c>
      <c r="D20" s="14"/>
      <c r="E20" s="14"/>
      <c r="F20" s="14"/>
      <c r="G20" s="14"/>
      <c r="H20" s="14">
        <f t="shared" si="0"/>
        <v>0</v>
      </c>
    </row>
    <row r="21" spans="1:8" ht="30" customHeight="1" x14ac:dyDescent="0.25">
      <c r="A21" s="2"/>
      <c r="B21" s="15" t="str">
        <f ca="1">IFERROR(TEXT(TimeSheet[[#This Row],[Data]],"aaaa"), "")</f>
        <v>Wednesday</v>
      </c>
      <c r="C21" s="9">
        <f ca="1">IF($H$4="","",$H$4+13)</f>
        <v>43460</v>
      </c>
      <c r="D21" s="14"/>
      <c r="E21" s="14"/>
      <c r="F21" s="14"/>
      <c r="G21" s="14"/>
      <c r="H21" s="14">
        <f t="shared" si="0"/>
        <v>0</v>
      </c>
    </row>
    <row r="22" spans="1:8" ht="30" customHeight="1" thickBot="1" x14ac:dyDescent="0.3">
      <c r="A22" s="2"/>
      <c r="B22" s="15"/>
      <c r="C22" s="15" t="s">
        <v>9</v>
      </c>
      <c r="D22" s="18">
        <f>SUBTOTAL(109,TimeSheet[Zwykłe godziny pracy])</f>
        <v>16</v>
      </c>
      <c r="E22" s="18">
        <f>SUBTOTAL(109,TimeSheet[Nadgodziny])</f>
        <v>2</v>
      </c>
      <c r="F22" s="18">
        <f>SUBTOTAL(109,TimeSheet[Zwolnienie lekarskie])</f>
        <v>8</v>
      </c>
      <c r="G22" s="18">
        <f>SUBTOTAL(109,TimeSheet[Urlop])</f>
        <v>8</v>
      </c>
      <c r="H22" s="18">
        <f>SUBTOTAL(109,TimeSheet[Suma])</f>
        <v>34</v>
      </c>
    </row>
    <row r="23" spans="1:8" ht="30" customHeight="1" thickTop="1" thickBot="1" x14ac:dyDescent="0.3">
      <c r="B23" s="12"/>
      <c r="C23" s="12" t="s">
        <v>10</v>
      </c>
      <c r="D23" s="16">
        <v>10</v>
      </c>
      <c r="E23" s="16">
        <v>15</v>
      </c>
      <c r="F23" s="16">
        <v>10</v>
      </c>
      <c r="G23" s="16">
        <v>10</v>
      </c>
      <c r="H23" s="16"/>
    </row>
    <row r="24" spans="1:8" ht="30" customHeight="1" thickTop="1" thickBot="1" x14ac:dyDescent="0.3">
      <c r="A24" s="4"/>
      <c r="B24" s="13"/>
      <c r="C24" s="13" t="s">
        <v>11</v>
      </c>
      <c r="D24" s="17">
        <f>IFERROR(SUM(D23*TimeSheet[[#Totals],[Zwykłe godziny pracy]]), "")</f>
        <v>160</v>
      </c>
      <c r="E24" s="17">
        <f>IFERROR(SUM(E23*TimeSheet[[#Totals],[Nadgodziny]]), "")</f>
        <v>30</v>
      </c>
      <c r="F24" s="17">
        <f>IFERROR(SUM(F23*TimeSheet[[#Totals],[Zwolnienie lekarskie]]), "")</f>
        <v>80</v>
      </c>
      <c r="G24" s="17">
        <f>IFERROR(SUM(G23*TimeSheet[[#Totals],[Urlop]]), "")</f>
        <v>80</v>
      </c>
      <c r="H24" s="17">
        <f>IFERROR(SUM(D24:G24), "")</f>
        <v>350</v>
      </c>
    </row>
    <row r="25" spans="1:8" ht="30" customHeight="1" thickTop="1" x14ac:dyDescent="0.25">
      <c r="B25" s="20"/>
      <c r="C25" s="20"/>
      <c r="D25" s="20"/>
      <c r="E25" s="20"/>
      <c r="G25" s="21"/>
      <c r="H25" s="21"/>
    </row>
    <row r="26" spans="1:8" ht="30" customHeight="1" x14ac:dyDescent="0.25">
      <c r="A26" s="4"/>
      <c r="B26" s="19" t="s">
        <v>6</v>
      </c>
      <c r="C26" s="19"/>
      <c r="D26" s="19"/>
      <c r="E26" s="19"/>
      <c r="F26" s="5"/>
      <c r="G26" s="11" t="s">
        <v>8</v>
      </c>
      <c r="H26" s="11"/>
    </row>
    <row r="27" spans="1:8" ht="30" customHeight="1" x14ac:dyDescent="0.25">
      <c r="B27" s="20"/>
      <c r="C27" s="20"/>
      <c r="D27" s="20"/>
      <c r="E27" s="20"/>
      <c r="G27" s="21"/>
      <c r="H27" s="21"/>
    </row>
    <row r="28" spans="1:8" ht="30" customHeight="1" x14ac:dyDescent="0.25">
      <c r="B28" s="19" t="s">
        <v>7</v>
      </c>
      <c r="C28" s="19"/>
      <c r="D28" s="19"/>
      <c r="E28" s="19"/>
      <c r="F28" s="5"/>
      <c r="G28" s="11" t="s">
        <v>8</v>
      </c>
      <c r="H28" s="11"/>
    </row>
  </sheetData>
  <mergeCells count="17">
    <mergeCell ref="B2:F2"/>
    <mergeCell ref="F4:G4"/>
    <mergeCell ref="F5:G5"/>
    <mergeCell ref="B3:C3"/>
    <mergeCell ref="B4:C4"/>
    <mergeCell ref="B5:C5"/>
    <mergeCell ref="D3:E3"/>
    <mergeCell ref="D4:E4"/>
    <mergeCell ref="D5:E5"/>
    <mergeCell ref="G2:H2"/>
    <mergeCell ref="B28:E28"/>
    <mergeCell ref="B25:E25"/>
    <mergeCell ref="G25:H25"/>
    <mergeCell ref="G3:H3"/>
    <mergeCell ref="B27:E27"/>
    <mergeCell ref="G27:H27"/>
    <mergeCell ref="B26:E26"/>
  </mergeCells>
  <phoneticPr fontId="0" type="noConversion"/>
  <dataValidations count="27">
    <dataValidation allowBlank="1" showInputMessage="1" showErrorMessage="1" prompt="W tym arkuszu utwórz grafik dwutygodniowy. Suma godzin i suma płatności są obliczane automatycznie" sqref="A1" xr:uid="{00000000-0002-0000-0000-000000000000}"/>
    <dataValidation allowBlank="1" showInputMessage="1" showErrorMessage="1" prompt="W tej komórce znajduje się tytuł tego arkusza" sqref="G2:H2" xr:uid="{00000000-0002-0000-0000-000001000000}"/>
    <dataValidation allowBlank="1" showInputMessage="1" showErrorMessage="1" prompt="W tej komórce wprowadź nazwę firmy. W komórce G2 znajduje się tytuł tego skoroszytu. Wprowadź adres firmy w komórce poniżej i szczegóły dotyczące pracownika w komórkach od B3 do H5" sqref="B1" xr:uid="{00000000-0002-0000-0000-000002000000}"/>
    <dataValidation allowBlank="1" showInputMessage="1" showErrorMessage="1" prompt="Wprowadź adres, adres 2, kod pocztowy i miasto firmy w tej komórce, a datę rozpoczęcia oraz zakończenia okresu płatności w komórkach H4 i H5" sqref="B2:F2" xr:uid="{00000000-0002-0000-0000-000003000000}"/>
    <dataValidation allowBlank="1" showInputMessage="1" showErrorMessage="1" prompt="W komórce z prawej strony wprowadź imię i nazwisko pracownika" sqref="B3:C3" xr:uid="{00000000-0002-0000-0000-000004000000}"/>
    <dataValidation allowBlank="1" showInputMessage="1" showErrorMessage="1" prompt="W tej komórce wprowadź imię i nazwisko pracownika" sqref="D3:E3" xr:uid="{00000000-0002-0000-0000-000005000000}"/>
    <dataValidation allowBlank="1" showInputMessage="1" showErrorMessage="1" prompt="W komórce z prawej strony wprowadź numer telefonu pracownika" sqref="F3" xr:uid="{00000000-0002-0000-0000-000006000000}"/>
    <dataValidation allowBlank="1" showInputMessage="1" showErrorMessage="1" prompt="W tej komórce wprowadź numer telefonu pracownika" sqref="G3:H3" xr:uid="{00000000-0002-0000-0000-000007000000}"/>
    <dataValidation allowBlank="1" showInputMessage="1" showErrorMessage="1" prompt="W komórce z prawej strony wprowadź adres e-mail pracownika" sqref="B4:C4" xr:uid="{00000000-0002-0000-0000-000008000000}"/>
    <dataValidation allowBlank="1" showInputMessage="1" showErrorMessage="1" prompt="W tej komórce wprowadź adres e-mail pracownika" sqref="D4:E4" xr:uid="{00000000-0002-0000-0000-000009000000}"/>
    <dataValidation allowBlank="1" showInputMessage="1" showErrorMessage="1" prompt="W komórce z prawej strony wprowadź imię i nazwisko kierownika" sqref="B5:C5" xr:uid="{00000000-0002-0000-0000-00000A000000}"/>
    <dataValidation allowBlank="1" showInputMessage="1" showErrorMessage="1" prompt="W tej komórce wprowadź imię i nazwisko kierownika" sqref="D5:E5" xr:uid="{00000000-0002-0000-0000-00000B000000}"/>
    <dataValidation allowBlank="1" showInputMessage="1" showErrorMessage="1" prompt="W komórce z prawej strony wprowadź datę rozpoczęcia okresu płatności" sqref="F4:G4" xr:uid="{00000000-0002-0000-0000-00000C000000}"/>
    <dataValidation allowBlank="1" showInputMessage="1" showErrorMessage="1" prompt="W tej komórce wprowadź datę rozpoczęcia okresu płatności" sqref="H4" xr:uid="{00000000-0002-0000-0000-00000D000000}"/>
    <dataValidation allowBlank="1" showInputMessage="1" showErrorMessage="1" prompt="W komórce z prawej strony wprowadź datę zakończenia okresu płatności" sqref="F5:G5" xr:uid="{00000000-0002-0000-0000-00000E000000}"/>
    <dataValidation allowBlank="1" showInputMessage="1" showErrorMessage="1" prompt="W tej komórce wprowadź datę zakończenia okresu płatności" sqref="H5" xr:uid="{00000000-0002-0000-0000-00000F000000}"/>
    <dataValidation allowBlank="1" showInputMessage="1" showErrorMessage="1" prompt="Data zostanie automatycznie zaktualizowana w tej kolumnie pod tym nagłówkiem na podstawie dat rozpoczęcia i zakończenia okresu płatności w komórkach H4 i H5" sqref="C7" xr:uid="{00000000-0002-0000-0000-000010000000}"/>
    <dataValidation allowBlank="1" showInputMessage="1" showErrorMessage="1" prompt="W tej kolumnie pod tym nagłówkiem wprowadź zwykłe godziny pracy" sqref="D7" xr:uid="{00000000-0002-0000-0000-000011000000}"/>
    <dataValidation allowBlank="1" showInputMessage="1" showErrorMessage="1" prompt="W tej kolumnie pod tym nagłówkiem wprowadź nadgodziny" sqref="E7" xr:uid="{00000000-0002-0000-0000-000012000000}"/>
    <dataValidation allowBlank="1" showInputMessage="1" showErrorMessage="1" prompt="W tej kolumnie pod tym nagłówkiem wprowadź godziny zwolnienia lekarskiego" sqref="F7" xr:uid="{00000000-0002-0000-0000-000013000000}"/>
    <dataValidation allowBlank="1" showInputMessage="1" showErrorMessage="1" prompt="W tej kolumnie pod tym nagłówkiem wprowadź godziny urlopu" sqref="G7" xr:uid="{00000000-0002-0000-0000-000014000000}"/>
    <dataValidation allowBlank="1" showInputMessage="1" showErrorMessage="1" prompt="W tej kolumnie pod tym nagłówkiem jest automatycznie obliczana suma godzin" sqref="H7" xr:uid="{00000000-0002-0000-0000-000015000000}"/>
    <dataValidation allowBlank="1" showInputMessage="1" showErrorMessage="1" prompt="W tej komórce wprowadź podpis pracownika" sqref="B25:E25" xr:uid="{00000000-0002-0000-0000-000016000000}"/>
    <dataValidation allowBlank="1" showInputMessage="1" showErrorMessage="1" prompt="W tej komórce wprowadź podpis kierownika" sqref="B27:E27" xr:uid="{00000000-0002-0000-0000-000017000000}"/>
    <dataValidation allowBlank="1" showInputMessage="1" showErrorMessage="1" prompt="W tej komórce wprowadź datę" sqref="G27:H27 G25:H25" xr:uid="{00000000-0002-0000-0000-000018000000}"/>
    <dataValidation allowBlank="1" showInputMessage="1" showErrorMessage="1" prompt="W komórkach z prawej strony wprowadź stawkę za godzinę" sqref="C23" xr:uid="{00000000-0002-0000-0000-000019000000}"/>
    <dataValidation allowBlank="1" showInputMessage="1" showErrorMessage="1" prompt="W komórkach z prawej strony jest automatycznie obliczana suma płatności" sqref="C24" xr:uid="{00000000-0002-0000-0000-00001A000000}"/>
  </dataValidations>
  <printOptions horizontalCentered="1"/>
  <pageMargins left="0.5" right="0.5" top="0.75" bottom="0.75" header="0.5" footer="0.5"/>
  <pageSetup paperSize="9" scale="53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Grafik dwutygodniowy</vt:lpstr>
      <vt:lpstr>'Grafik dwutygodniowy'!Print_Titles</vt:lpstr>
      <vt:lpstr>RowTitleRegion1..D5</vt:lpstr>
      <vt:lpstr>RowTitleRegion2..G3</vt:lpstr>
      <vt:lpstr>RowTitleRegion3..H5</vt:lpstr>
      <vt:lpstr>RowTitleRegion4..G23</vt:lpstr>
      <vt:lpstr>RowTitleRegion5..H24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2018-12-13T13:03:26Z</dcterms:created>
  <dcterms:modified xsi:type="dcterms:W3CDTF">2018-12-13T13:03:26Z</dcterms:modified>
</cp:coreProperties>
</file>