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13635" xr2:uid="{00000000-000D-0000-FFFF-FFFF00000000}"/>
  </bookViews>
  <sheets>
    <sheet name="Start" sheetId="3" r:id="rId1"/>
    <sheet name="Profitabilitatea pentru clienți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<sst xmlns="http://schemas.openxmlformats.org/spreadsheetml/2006/main" count="69" uniqueCount="52">
  <si>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DESPRE ACEST ȘABLON</t>
  </si>
  <si>
    <t>Valorile din celulele care conțin formule și din tabelul Măsurători de rezumat sunt calculate automat, iar diagrama este actualizată.</t>
  </si>
  <si>
    <t xml:space="preserve">Notă:  </t>
  </si>
  <si>
    <t>Găsiți instrucțiuni suplimentare în coloana A din foaia de lucru PROFITABILITATEA PENTRU CLIENȚI. Acest text a fost ascuns intenționat. Pentru a elimina textul, selectați coloana A, apoi DELETE. Pentru a reafișa textul, selectați coloana A, apoi schimbați culoarea de font.</t>
  </si>
  <si>
    <t>Pentru a afla mai multe despre tabelele din această foaie de lucru, apăsați SHIFT, apoi F10 într-un tabel, selectați opțiunea TABEL, apoi TEXT ALTERNATIV.</t>
  </si>
  <si>
    <t>Creați o analiză a profitabilității pentru clienți în această foaie de lucru. Găsiți instrucțiuni utile despre cum să utilizați această foaie de lucru în celulele din această coloană. Apăsați săgeata în jos pentru a începe.</t>
  </si>
  <si>
    <t>Introduceți numele firmei în celula din dreapta.</t>
  </si>
  <si>
    <t>Titlul acestei foi de lucru se află în celula din dreapta.</t>
  </si>
  <si>
    <t>Sfatul se află în celula din dreapta.</t>
  </si>
  <si>
    <t>Introduceți detaliile în tabelul Activitate clienți, începând cu celula de la dreapta. Următoarele instrucțiuni se află în celula A12.</t>
  </si>
  <si>
    <t>Introduceți detaliile în tabelul Analiza profitabilității, începând cu celula din dreapta. Următoarele instrucțiuni se află în celula A16.</t>
  </si>
  <si>
    <t>Introduceți detaliile în tabelul Costul vânzărilor, începând cu celula din dreapta. Următoarele instrucțiuni se află în celula A23.</t>
  </si>
  <si>
    <t>Introduceți detaliile în tabelul Alte costuri, începând cu celula din dreapta. Următoarele instrucțiuni se află în celula A31.</t>
  </si>
  <si>
    <t>Tabelul Măsurători de rezumat, care începe de la celula din dreapta, se actualizează automat. Următoarele instrucțiuni se află în celula A37.</t>
  </si>
  <si>
    <t>Numele firmei</t>
  </si>
  <si>
    <t>Analiză a profitabilității pentru clienți</t>
  </si>
  <si>
    <t>Dată</t>
  </si>
  <si>
    <t>Celulele gri vor fi calculate automat. Nu trebuie să introduceți nimic în ele.</t>
  </si>
  <si>
    <t>Activitate clienți:</t>
  </si>
  <si>
    <t>Numărul de clienți activi - începutul perioadei</t>
  </si>
  <si>
    <t>Numărul de clienți adăugați</t>
  </si>
  <si>
    <t>Numărul de clienți pierduți/închiși</t>
  </si>
  <si>
    <t>Numărul de clienți activi - sfârșitul perioadei</t>
  </si>
  <si>
    <t>Analiza profitabilității:</t>
  </si>
  <si>
    <t>Venit per segment</t>
  </si>
  <si>
    <t>Greutate</t>
  </si>
  <si>
    <t>Costul vânzărilor:</t>
  </si>
  <si>
    <t>Costurile pentru serviciul în curs și asistență</t>
  </si>
  <si>
    <t>Alte costuri directe pentru clienți</t>
  </si>
  <si>
    <t>Costul total al vânzărilor</t>
  </si>
  <si>
    <t>Marja brută</t>
  </si>
  <si>
    <t>Alte costuri:</t>
  </si>
  <si>
    <t>Achiziție clienți</t>
  </si>
  <si>
    <t>Marketing clienți</t>
  </si>
  <si>
    <t>Închidere clienți</t>
  </si>
  <si>
    <t>Totalul altor costuri referitoare la clienți</t>
  </si>
  <si>
    <t>Profitul clientului după segment</t>
  </si>
  <si>
    <t>Măsurători de rezumat:</t>
  </si>
  <si>
    <t>Costul mediu pentru fiecare client obținut</t>
  </si>
  <si>
    <t>Costul mediu pentru fiecare client închis</t>
  </si>
  <si>
    <t>Costul media de marketing pentru fiecare client activ</t>
  </si>
  <si>
    <t>Profitul mediu (pierderile) per client</t>
  </si>
  <si>
    <t>Diagrama coloană grupată, care afișează măsurătorile de rezumat pentru fiecare segment de clienți, se află în această celulă.</t>
  </si>
  <si>
    <t>Nume segment 1</t>
  </si>
  <si>
    <t>Nume segment 2</t>
  </si>
  <si>
    <t>Nume segment 3</t>
  </si>
  <si>
    <t>General</t>
  </si>
  <si>
    <t>Tendință</t>
  </si>
  <si>
    <t>Utilizați această analiză a profitabilității pentru clienți pentru a monitoriza activitatea clienți, costul vânzărilor și alte costuri.</t>
  </si>
  <si>
    <t>Completați informațiile cum ar fi numele firmei și dată, precum și detaliile în tabele.</t>
  </si>
  <si>
    <t>Introduceți dată în celula de la dreapta.</t>
  </si>
  <si>
    <t>Diagrama coloană grupată, care afișează măsurători de rezumat pentru fiecare segment de clienți, se află în celula de la dreapta.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</si>
</sst>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lei&quot;;[Red]\-#,##0.00\ &quot;lei&quot;"/>
    <numFmt numFmtId="42" formatCode="_-* #,##0\ &quot;lei&quot;_-;\-* #,##0\ &quot;lei&quot;_-;_-* &quot;-&quot;\ &quot;lei&quot;_-;_-@_-"/>
    <numFmt numFmtId="44" formatCode="_-* #,##0.00\ &quot;lei&quot;_-;\-* #,##0.00\ &quot;lei&quot;_-;_-* &quot;-&quot;??\ &quot;lei&quot;_-;_-@_-"/>
    <numFmt numFmtId="164" formatCode="_(* #,##0_);_(* \(#,##0\);_(* &quot;-&quot;_);_(@_)"/>
    <numFmt numFmtId="165" formatCode="_(* #,##0.00_);_(* \(#,##0.00\);_(* &quot;-&quot;??_);_(@_)"/>
    <numFmt numFmtId="168" formatCode="#,##0\ &quot;lei&quot;;[Red]#,##0\ &quot;lei&quot;"/>
    <numFmt numFmtId="171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8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1" fontId="7" fillId="0" borderId="1" xfId="0" applyNumberFormat="1" applyFont="1" applyBorder="1" applyAlignment="1">
      <alignment horizontal="right"/>
    </xf>
    <xf numFmtId="171" fontId="7" fillId="4" borderId="1" xfId="0" applyNumberFormat="1" applyFont="1" applyFill="1" applyBorder="1" applyAlignment="1">
      <alignment horizontal="right"/>
    </xf>
    <xf numFmtId="171" fontId="2" fillId="0" borderId="3" xfId="0" applyNumberFormat="1" applyFont="1" applyBorder="1" applyAlignment="1">
      <alignment horizontal="right"/>
    </xf>
    <xf numFmtId="171" fontId="2" fillId="4" borderId="3" xfId="0" applyNumberFormat="1" applyFont="1" applyFill="1" applyBorder="1" applyAlignment="1">
      <alignment horizontal="right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un" xfId="11" builtinId="26" customBuiltin="1"/>
    <cellStyle name="Calcul" xfId="16" builtinId="22" customBuiltin="1"/>
    <cellStyle name="Celulă legată" xfId="17" builtinId="24" customBuiltin="1"/>
    <cellStyle name="Eronat" xfId="12" builtinId="27" customBuiltin="1"/>
    <cellStyle name="Ieșire" xfId="15" builtinId="21" customBuiltin="1"/>
    <cellStyle name="Intrare" xfId="14" builtinId="20" customBuiltin="1"/>
    <cellStyle name="Monedă" xfId="7" builtinId="4" customBuiltin="1"/>
    <cellStyle name="Monedă [0]" xfId="8" builtinId="7" customBuiltin="1"/>
    <cellStyle name="Neutru" xfId="13" builtinId="28" customBuiltin="1"/>
    <cellStyle name="Normal" xfId="0" builtinId="0" customBuiltin="1"/>
    <cellStyle name="Notă" xfId="20" builtinId="10" customBuiltin="1"/>
    <cellStyle name="Procent" xfId="9" builtinId="5" customBuiltin="1"/>
    <cellStyle name="Text avertisment" xfId="19" builtinId="11" customBuiltin="1"/>
    <cellStyle name="Text explicativ" xfId="21" builtinId="53" customBuiltin="1"/>
    <cellStyle name="Titlu" xfId="10" builtinId="15" customBuiltin="1"/>
    <cellStyle name="Titlu 1" xfId="1" builtinId="16" customBuiltin="1"/>
    <cellStyle name="Titlu 2" xfId="2" builtinId="17" customBuiltin="1"/>
    <cellStyle name="Titlu 3" xfId="3" builtinId="18" customBuiltin="1"/>
    <cellStyle name="Titlu 4" xfId="4" builtinId="19" customBuiltin="1"/>
    <cellStyle name="Total" xfId="22" builtinId="25" customBuiltin="1"/>
    <cellStyle name="Verificare celulă" xfId="18" builtinId="23" customBuiltin="1"/>
    <cellStyle name="Virgulă" xfId="5" builtinId="3" customBuiltin="1"/>
    <cellStyle name="Virgulă [0]" xfId="6" builtinId="6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2" formatCode="#,##0.00\ &quot;lei&quot;;[Red]\-#,##0.00\ &quot;lei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lei&quot;;[Red]\-#,##0.00\ &quot;lei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lei&quot;;[Red]\-#,##0.00\ &quot;lei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lei&quot;;[Red]\-#,##0.00\ &quot;lei&quot;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lei&quot;;[Red]\-#,##0.00\ &quot;lei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lei&quot;;[Red]\-#,##0.00\ &quot;lei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lei&quot;;[Red]\-#,##0.00\ &quot;lei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numFmt numFmtId="171" formatCode="0_ ;[Red]\-0\ "/>
    </dxf>
    <dxf>
      <numFmt numFmtId="171" formatCode="0_ ;[Red]\-0\ "/>
    </dxf>
    <dxf>
      <numFmt numFmtId="171" formatCode="0_ ;[Red]\-0\ "/>
    </dxf>
    <dxf>
      <numFmt numFmtId="171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9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9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69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iză" pivot="0" count="3" xr9:uid="{9FA7E540-D70E-4911-9BDC-F36051D9879C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o-R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Măsurători de rezumat pentru fiecare segment de clienți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ro-R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'Profitabilitatea pentru clienți'!$B$32</c:f>
              <c:strCache>
                <c:ptCount val="1"/>
                <c:pt idx="0">
                  <c:v>Costul mediu pentru fiecare client obținut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'Profitabilitatea pentru clienți'!$C$31:$E$31</c:f>
              <c:strCache>
                <c:ptCount val="3"/>
                <c:pt idx="0">
                  <c:v>Nume segment 1</c:v>
                </c:pt>
                <c:pt idx="1">
                  <c:v>Nume segment 2</c:v>
                </c:pt>
                <c:pt idx="2">
                  <c:v>Nume segment 3</c:v>
                </c:pt>
              </c:strCache>
            </c:strRef>
          </c:cat>
          <c:val>
            <c:numRef>
              <c:f>'Profitabilitatea pentru clienți'!$C$32:$E$32</c:f>
              <c:numCache>
                <c:formatCode>"lei"#,##0.00_);[Red]\("lei"#,##0.00\)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'Profitabilitatea pentru clienți'!$B$33</c:f>
              <c:strCache>
                <c:ptCount val="1"/>
                <c:pt idx="0">
                  <c:v>Costul mediu pentru fiecare client închis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'Profitabilitatea pentru clienți'!$C$31:$E$31</c:f>
              <c:strCache>
                <c:ptCount val="3"/>
                <c:pt idx="0">
                  <c:v>Nume segment 1</c:v>
                </c:pt>
                <c:pt idx="1">
                  <c:v>Nume segment 2</c:v>
                </c:pt>
                <c:pt idx="2">
                  <c:v>Nume segment 3</c:v>
                </c:pt>
              </c:strCache>
            </c:strRef>
          </c:cat>
          <c:val>
            <c:numRef>
              <c:f>'Profitabilitatea pentru clienți'!$C$33:$E$33</c:f>
              <c:numCache>
                <c:formatCode>"lei"#,##0.00_);[Red]\("lei"#,##0.00\)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'Profitabilitatea pentru clienți'!$B$34</c:f>
              <c:strCache>
                <c:ptCount val="1"/>
                <c:pt idx="0">
                  <c:v>Costul media de marketing pentru fiecare client activ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'Profitabilitatea pentru clienți'!$C$31:$E$31</c:f>
              <c:strCache>
                <c:ptCount val="3"/>
                <c:pt idx="0">
                  <c:v>Nume segment 1</c:v>
                </c:pt>
                <c:pt idx="1">
                  <c:v>Nume segment 2</c:v>
                </c:pt>
                <c:pt idx="2">
                  <c:v>Nume segment 3</c:v>
                </c:pt>
              </c:strCache>
            </c:strRef>
          </c:cat>
          <c:val>
            <c:numRef>
              <c:f>'Profitabilitatea pentru clienți'!$C$34:$E$34</c:f>
              <c:numCache>
                <c:formatCode>"lei"#,##0.00_);[Red]\("lei"#,##0.00\)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'Profitabilitatea pentru clienți'!$B$35</c:f>
              <c:strCache>
                <c:ptCount val="1"/>
                <c:pt idx="0">
                  <c:v>Profitul mediu (pierderile) per client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'Profitabilitatea pentru clienți'!$C$31:$E$31</c:f>
              <c:strCache>
                <c:ptCount val="3"/>
                <c:pt idx="0">
                  <c:v>Nume segment 1</c:v>
                </c:pt>
                <c:pt idx="1">
                  <c:v>Nume segment 2</c:v>
                </c:pt>
                <c:pt idx="2">
                  <c:v>Nume segment 3</c:v>
                </c:pt>
              </c:strCache>
            </c:strRef>
          </c:cat>
          <c:val>
            <c:numRef>
              <c:f>'Profitabilitatea pentru clienți'!$C$35:$E$35</c:f>
              <c:numCache>
                <c:formatCode>"lei"#,##0.00_);[Red]\("lei"#,##0.00\)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o-RO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lei&quot;#,##0.00_);[Red]\(&quot;lei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o-RO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ro-R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o-R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676275</xdr:colOff>
      <xdr:row>36</xdr:row>
      <xdr:rowOff>3009900</xdr:rowOff>
    </xdr:to>
    <xdr:graphicFrame macro="">
      <xdr:nvGraphicFramePr>
        <xdr:cNvPr id="4" name="Diagramă 3" descr="Diagrama coloană grupată, care afișează măsurătorile de rezumat pentru fiecare segment de clienți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ActivitateClienți" displayName="ActivitateClienți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Activitate clienți:" totalsRowLabel="Numărul de clienți activi - sfârșitul perioadei" totalsRowDxfId="42"/>
    <tableColumn id="2" xr3:uid="{F859DF2C-23D6-4D00-AE22-4141170CC6D3}" name="Nume segment 1" totalsRowFunction="sum" dataDxfId="21" totalsRowDxfId="41"/>
    <tableColumn id="3" xr3:uid="{4686E8BC-4E39-43BA-8849-F7DF57E33209}" name="Nume segment 2" totalsRowFunction="sum" dataDxfId="20" totalsRowDxfId="40"/>
    <tableColumn id="4" xr3:uid="{EECFFF9E-ECC4-433F-911A-77D05A0B4DC7}" name="Nume segment 3" totalsRowFunction="sum" dataDxfId="19" totalsRowDxfId="39"/>
    <tableColumn id="5" xr3:uid="{51148B98-8974-431B-B6D4-56D38D69FC80}" name="General" totalsRowFunction="sum" dataDxfId="18" totalsRowDxfId="38"/>
  </tableColumns>
  <tableStyleInfo name="Analiză" showFirstColumn="0" showLastColumn="0" showRowStripes="0" showColumnStripes="0"/>
  <extLst>
    <ext xmlns:x14="http://schemas.microsoft.com/office/spreadsheetml/2009/9/main" uri="{504A1905-F514-4f6f-8877-14C23A59335A}">
      <x14:table altTextSummary="Introduceți activitatea clienților și numele segmentelor în acest tabel. Valoarea generală se calculează automat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AnalizaProfitabilității" displayName="AnalizaProfitabilității" ref="B12:F14" headerRowDxfId="37" tableBorderDxfId="36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Analiza profitabilității:" totalsRowLabel="Total" dataDxfId="35" totalsRowDxfId="5"/>
    <tableColumn id="2" xr3:uid="{69BB4454-38D1-4A4B-9612-D2AEF9CCE463}" name="Nume segment 1">
      <calculatedColumnFormula>+C12/$F$13</calculatedColumnFormula>
    </tableColumn>
    <tableColumn id="3" xr3:uid="{10DD5B5D-C87B-41FB-8117-30FC5C64E43E}" name="Nume segment 2">
      <calculatedColumnFormula>+D12/$F$13</calculatedColumnFormula>
    </tableColumn>
    <tableColumn id="4" xr3:uid="{A849B82B-22BA-4F89-A9CD-A24477688E02}" name="Nume segment 3">
      <calculatedColumnFormula>+E12/$F$13</calculatedColumnFormula>
    </tableColumn>
    <tableColumn id="5" xr3:uid="{55C9B8BB-7E5B-4EC1-9AEB-DC98EF62A126}" name="General" totalsRowFunction="sum" dataDxfId="34" totalsRowDxfId="6">
      <calculatedColumnFormula>SUM(AnalizaProfitabilității[[#This Row],[Nume segment 1]:[Nume segment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troduceți elementele de analiză a profitabilității și numele segmentelor în acest tabel. Valoarea generală se calculează automat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CostulVânzărilor" displayName="CostulVânzărilor" ref="B16:F21" headerRowDxfId="33" tableBorderDxfId="32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Costul vânzărilor:" totalsRowLabel="Total" dataDxfId="31" totalsRowDxfId="7"/>
    <tableColumn id="2" xr3:uid="{C91E2484-1F95-4981-B2DB-330E8BAD9B1F}" name="Nume segment 1"/>
    <tableColumn id="3" xr3:uid="{0037C0D7-520E-40B8-AB0A-1BB1E959BAA2}" name="Nume segment 2"/>
    <tableColumn id="4" xr3:uid="{21B71280-102C-498F-8720-0D82AEC5CEDF}" name="Nume segment 3"/>
    <tableColumn id="5" xr3:uid="{96B86F85-39E4-492F-B59B-D894022A1059}" name="General" totalsRowFunction="sum" dataDxfId="30" totalsRowDxfId="8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troduceți elementele legate de costul vânzărilor și numele segmentelor în acest tabel. Valoarea generală se calculează automat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AlteCosturi" displayName="AlteCosturi" ref="B23:F29" headerRowDxfId="29" tableBorderDxfId="28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Alte costuri:" totalsRowLabel="Total" dataDxfId="27" totalsRowDxfId="9"/>
    <tableColumn id="2" xr3:uid="{A583C058-992A-40C6-90C7-E78E2B7B0A57}" name="Nume segment 1"/>
    <tableColumn id="3" xr3:uid="{7E95F6DC-85EC-43AB-8493-889CCD21F31B}" name="Nume segment 2"/>
    <tableColumn id="4" xr3:uid="{006AB109-C8C4-481F-9928-E08323071828}" name="Nume segment 3"/>
    <tableColumn id="5" xr3:uid="{EB44EEC9-6289-420D-8B08-2B070B453C8F}" name="General" totalsRowFunction="sum" dataDxfId="26" totalsRowDxfId="10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troduceți elementele legate de alte costuri și numele segmentelor în acest tabel. Valoarea generală se calculează automat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MăsurătoriDeRezumat" displayName="MăsurătoriDeRezumat" ref="B31:F35" headerRowDxfId="25" dataDxfId="24" tableBorderDxfId="23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Măsurători de rezumat:" totalsRowLabel="Total" dataDxfId="22" totalsRowDxfId="0"/>
    <tableColumn id="2" xr3:uid="{9E43E618-026B-4D44-A36C-885CBB396DE2}" name="Nume segment 1" dataDxfId="17" totalsRowDxfId="1"/>
    <tableColumn id="3" xr3:uid="{1A4E351A-D79D-4D8F-BB0A-D7AA5DA4ACDE}" name="Nume segment 2" dataDxfId="16" totalsRowDxfId="2"/>
    <tableColumn id="4" xr3:uid="{279518E1-470B-4CB6-8D22-1EA0D0AC105B}" name="Nume segment 3" dataDxfId="15" totalsRowDxfId="3"/>
    <tableColumn id="5" xr3:uid="{04E0D2C1-5A60-42D3-9960-5E93E7B89132}" name="Tendință" totalsRowFunction="count" dataDxfId="14" totalsRowDxfId="4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Introduceți numele de segmente în acest tabel. Costul pentru fiecare element de măsurători de rezumat și linii de tendință sunt calculate automat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defaultColWidth="9.140625"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2" ht="30" customHeight="1" x14ac:dyDescent="0.3">
      <c r="B1" s="29" t="s">
        <v>0</v>
      </c>
    </row>
    <row r="2" spans="2:2" ht="30" customHeight="1" x14ac:dyDescent="0.3">
      <c r="B2" s="31" t="s">
        <v>48</v>
      </c>
    </row>
    <row r="3" spans="2:2" ht="30" customHeight="1" x14ac:dyDescent="0.3">
      <c r="B3" s="31" t="s">
        <v>49</v>
      </c>
    </row>
    <row r="4" spans="2:2" ht="30" customHeight="1" x14ac:dyDescent="0.3">
      <c r="B4" s="31" t="s">
        <v>1</v>
      </c>
    </row>
    <row r="5" spans="2:2" ht="35.25" customHeight="1" x14ac:dyDescent="0.3">
      <c r="B5" s="32" t="s">
        <v>2</v>
      </c>
    </row>
    <row r="6" spans="2:2" ht="58.5" customHeight="1" x14ac:dyDescent="0.3">
      <c r="B6" s="31" t="s">
        <v>3</v>
      </c>
    </row>
    <row r="7" spans="2:2" ht="30" customHeight="1" x14ac:dyDescent="0.3">
      <c r="B7" s="31" t="s">
        <v>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</sheetPr>
  <dimension ref="A1:F42"/>
  <sheetViews>
    <sheetView showGridLines="0" workbookViewId="0"/>
  </sheetViews>
  <sheetFormatPr defaultColWidth="9.140625" defaultRowHeight="15" customHeight="1" x14ac:dyDescent="0.3"/>
  <cols>
    <col min="1" max="1" width="1.85546875" style="25" customWidth="1"/>
    <col min="2" max="2" width="46.7109375" style="1" customWidth="1"/>
    <col min="3" max="6" width="18.5703125" style="1" customWidth="1"/>
    <col min="7" max="16384" width="9.140625" style="1"/>
  </cols>
  <sheetData>
    <row r="1" spans="1:6" ht="9.9499999999999993" customHeight="1" x14ac:dyDescent="0.3">
      <c r="A1" s="24" t="s">
        <v>5</v>
      </c>
    </row>
    <row r="2" spans="1:6" ht="33" x14ac:dyDescent="0.3">
      <c r="A2" s="25" t="s">
        <v>6</v>
      </c>
      <c r="B2" s="10" t="s">
        <v>14</v>
      </c>
      <c r="C2" s="10"/>
      <c r="D2" s="10"/>
      <c r="E2" s="10"/>
      <c r="F2" s="10"/>
    </row>
    <row r="3" spans="1:6" ht="27" x14ac:dyDescent="0.3">
      <c r="A3" s="25" t="s">
        <v>7</v>
      </c>
      <c r="B3" s="11" t="s">
        <v>15</v>
      </c>
      <c r="C3" s="11"/>
      <c r="D3" s="11"/>
      <c r="E3" s="11"/>
      <c r="F3" s="11"/>
    </row>
    <row r="4" spans="1:6" ht="19.5" x14ac:dyDescent="0.3">
      <c r="A4" s="25" t="s">
        <v>50</v>
      </c>
      <c r="B4" s="14" t="s">
        <v>16</v>
      </c>
      <c r="C4" s="4"/>
      <c r="D4" s="4"/>
      <c r="E4" s="4"/>
      <c r="F4" s="4"/>
    </row>
    <row r="5" spans="1:6" s="19" customFormat="1" ht="46.5" customHeight="1" x14ac:dyDescent="0.3">
      <c r="A5" s="26" t="s">
        <v>8</v>
      </c>
      <c r="B5" s="20" t="s">
        <v>17</v>
      </c>
      <c r="C5" s="21"/>
    </row>
    <row r="6" spans="1:6" ht="15" customHeight="1" x14ac:dyDescent="0.3">
      <c r="A6" s="25" t="s">
        <v>9</v>
      </c>
      <c r="B6" s="22" t="s">
        <v>18</v>
      </c>
      <c r="C6" s="22" t="s">
        <v>43</v>
      </c>
      <c r="D6" s="22" t="s">
        <v>44</v>
      </c>
      <c r="E6" s="22" t="s">
        <v>45</v>
      </c>
      <c r="F6" s="22" t="s">
        <v>46</v>
      </c>
    </row>
    <row r="7" spans="1:6" ht="15" customHeight="1" x14ac:dyDescent="0.3">
      <c r="B7" s="12" t="s">
        <v>19</v>
      </c>
      <c r="C7" s="35">
        <v>5</v>
      </c>
      <c r="D7" s="35">
        <v>8</v>
      </c>
      <c r="E7" s="35">
        <v>8</v>
      </c>
      <c r="F7" s="36">
        <f>SUM(C7:E7)</f>
        <v>21</v>
      </c>
    </row>
    <row r="8" spans="1:6" ht="15" customHeight="1" x14ac:dyDescent="0.3">
      <c r="B8" s="12" t="s">
        <v>20</v>
      </c>
      <c r="C8" s="35">
        <v>2</v>
      </c>
      <c r="D8" s="35">
        <v>4</v>
      </c>
      <c r="E8" s="35">
        <v>4</v>
      </c>
      <c r="F8" s="36">
        <f>SUM(C8:E8)</f>
        <v>10</v>
      </c>
    </row>
    <row r="9" spans="1:6" ht="15" customHeight="1" x14ac:dyDescent="0.3">
      <c r="B9" s="12" t="s">
        <v>21</v>
      </c>
      <c r="C9" s="35">
        <v>-1</v>
      </c>
      <c r="D9" s="35">
        <v>-2</v>
      </c>
      <c r="E9" s="35">
        <v>-2</v>
      </c>
      <c r="F9" s="36">
        <f>SUM(C9:E9)</f>
        <v>-5</v>
      </c>
    </row>
    <row r="10" spans="1:6" ht="15" customHeight="1" x14ac:dyDescent="0.3">
      <c r="B10" s="18" t="s">
        <v>22</v>
      </c>
      <c r="C10" s="37">
        <f>SUBTOTAL(109,ActivitateClienți[Nume segment 1])</f>
        <v>6</v>
      </c>
      <c r="D10" s="37">
        <f>SUBTOTAL(109,ActivitateClienți[Nume segment 2])</f>
        <v>10</v>
      </c>
      <c r="E10" s="37">
        <f>SUBTOTAL(109,ActivitateClienți[Nume segment 3])</f>
        <v>10</v>
      </c>
      <c r="F10" s="38">
        <f>SUBTOTAL(109,ActivitateClienți[General])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10</v>
      </c>
      <c r="B12" s="22" t="s">
        <v>23</v>
      </c>
      <c r="C12" s="22" t="s">
        <v>43</v>
      </c>
      <c r="D12" s="22" t="s">
        <v>44</v>
      </c>
      <c r="E12" s="22" t="s">
        <v>45</v>
      </c>
      <c r="F12" s="22" t="s">
        <v>46</v>
      </c>
    </row>
    <row r="13" spans="1:6" ht="15" customHeight="1" x14ac:dyDescent="0.3">
      <c r="B13" s="12" t="s">
        <v>24</v>
      </c>
      <c r="C13" s="39">
        <v>1500000</v>
      </c>
      <c r="D13" s="39">
        <v>1800000</v>
      </c>
      <c r="E13" s="39">
        <v>2500000</v>
      </c>
      <c r="F13" s="40">
        <f>SUM(AnalizaProfitabilității[[#This Row],[Nume segment 1]:[Nume segment 3]])</f>
        <v>5800000</v>
      </c>
    </row>
    <row r="14" spans="1:6" ht="15" customHeight="1" x14ac:dyDescent="0.3">
      <c r="B14" s="15" t="s">
        <v>25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SUM(AnalizaProfitabilității[[#This Row],[Nume segment 1]:[Nume segment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11</v>
      </c>
      <c r="B16" s="22" t="s">
        <v>26</v>
      </c>
      <c r="C16" s="22" t="s">
        <v>43</v>
      </c>
      <c r="D16" s="22" t="s">
        <v>44</v>
      </c>
      <c r="E16" s="22" t="s">
        <v>45</v>
      </c>
      <c r="F16" s="22" t="s">
        <v>46</v>
      </c>
    </row>
    <row r="17" spans="1:6" ht="15" customHeight="1" x14ac:dyDescent="0.3">
      <c r="B17" s="12" t="s">
        <v>27</v>
      </c>
      <c r="C17" s="39">
        <v>1000000</v>
      </c>
      <c r="D17" s="39">
        <v>1400000</v>
      </c>
      <c r="E17" s="39">
        <v>1400000</v>
      </c>
      <c r="F17" s="40">
        <f>SUM(C17:E17)</f>
        <v>3800000</v>
      </c>
    </row>
    <row r="18" spans="1:6" ht="15" customHeight="1" x14ac:dyDescent="0.3">
      <c r="B18" s="12" t="s">
        <v>28</v>
      </c>
      <c r="C18" s="39">
        <v>200000</v>
      </c>
      <c r="D18" s="39">
        <v>100000</v>
      </c>
      <c r="E18" s="39">
        <v>100000</v>
      </c>
      <c r="F18" s="40">
        <f>SUM(C18:E18)</f>
        <v>400000</v>
      </c>
    </row>
    <row r="19" spans="1:6" ht="15" customHeight="1" x14ac:dyDescent="0.3">
      <c r="B19" s="13" t="s">
        <v>29</v>
      </c>
      <c r="C19" s="40">
        <f>SUM(C17:C18)</f>
        <v>1200000</v>
      </c>
      <c r="D19" s="40">
        <f>SUM(D17:D18)</f>
        <v>1500000</v>
      </c>
      <c r="E19" s="40">
        <f>SUM(E17:E18)</f>
        <v>1500000</v>
      </c>
      <c r="F19" s="40">
        <f>SUM(F17:F18)</f>
        <v>4200000</v>
      </c>
    </row>
    <row r="20" spans="1:6" ht="15" customHeight="1" x14ac:dyDescent="0.3">
      <c r="B20" s="13" t="s">
        <v>30</v>
      </c>
      <c r="C20" s="40">
        <f>+C13-C19</f>
        <v>300000</v>
      </c>
      <c r="D20" s="40">
        <f>+D13-D19</f>
        <v>300000</v>
      </c>
      <c r="E20" s="40">
        <f>+E13-E19</f>
        <v>1000000</v>
      </c>
      <c r="F20" s="40">
        <f>+F13-F19</f>
        <v>1600000</v>
      </c>
    </row>
    <row r="21" spans="1:6" ht="15" customHeight="1" x14ac:dyDescent="0.3">
      <c r="B21" s="17" t="s">
        <v>25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12</v>
      </c>
      <c r="B23" s="22" t="s">
        <v>31</v>
      </c>
      <c r="C23" s="22" t="s">
        <v>43</v>
      </c>
      <c r="D23" s="22" t="s">
        <v>44</v>
      </c>
      <c r="E23" s="22" t="s">
        <v>45</v>
      </c>
      <c r="F23" s="22" t="s">
        <v>46</v>
      </c>
    </row>
    <row r="24" spans="1:6" ht="15" customHeight="1" x14ac:dyDescent="0.3">
      <c r="B24" s="12" t="s">
        <v>32</v>
      </c>
      <c r="C24" s="39">
        <v>105000</v>
      </c>
      <c r="D24" s="39">
        <v>120000</v>
      </c>
      <c r="E24" s="39">
        <v>235000</v>
      </c>
      <c r="F24" s="40">
        <f>SUM(AlteCosturi[[#This Row],[Nume segment 1]:[Nume segment 3]])</f>
        <v>460000</v>
      </c>
    </row>
    <row r="25" spans="1:6" ht="15" customHeight="1" x14ac:dyDescent="0.3">
      <c r="B25" s="12" t="s">
        <v>33</v>
      </c>
      <c r="C25" s="39">
        <v>150000</v>
      </c>
      <c r="D25" s="39">
        <v>125000</v>
      </c>
      <c r="E25" s="39">
        <v>275000</v>
      </c>
      <c r="F25" s="40">
        <f>SUM(C25:E25)</f>
        <v>550000</v>
      </c>
    </row>
    <row r="26" spans="1:6" ht="15" customHeight="1" x14ac:dyDescent="0.3">
      <c r="B26" s="12" t="s">
        <v>34</v>
      </c>
      <c r="C26" s="39">
        <v>80000</v>
      </c>
      <c r="D26" s="39">
        <v>190000</v>
      </c>
      <c r="E26" s="39">
        <v>140000</v>
      </c>
      <c r="F26" s="40">
        <f>SUM(C26:E26)</f>
        <v>410000</v>
      </c>
    </row>
    <row r="27" spans="1:6" ht="15" customHeight="1" x14ac:dyDescent="0.3">
      <c r="B27" s="13" t="s">
        <v>35</v>
      </c>
      <c r="C27" s="40">
        <f>SUM(C24:C26)</f>
        <v>335000</v>
      </c>
      <c r="D27" s="40">
        <f>SUM(D24:D26)</f>
        <v>435000</v>
      </c>
      <c r="E27" s="40">
        <f>SUM(E24:E26)</f>
        <v>650000</v>
      </c>
      <c r="F27" s="40">
        <f>SUM(F24:F26)</f>
        <v>1420000</v>
      </c>
    </row>
    <row r="28" spans="1:6" ht="15" customHeight="1" x14ac:dyDescent="0.3">
      <c r="B28" s="13" t="s">
        <v>36</v>
      </c>
      <c r="C28" s="40">
        <f>+C20-C27</f>
        <v>-35000</v>
      </c>
      <c r="D28" s="40">
        <f>+D20-D27</f>
        <v>-135000</v>
      </c>
      <c r="E28" s="40">
        <f>+E20-E27</f>
        <v>350000</v>
      </c>
      <c r="F28" s="40">
        <f>SUM(C28:E28)</f>
        <v>180000</v>
      </c>
    </row>
    <row r="29" spans="1:6" ht="15" customHeight="1" x14ac:dyDescent="0.3">
      <c r="B29" s="17" t="s">
        <v>25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13</v>
      </c>
      <c r="B31" s="22" t="s">
        <v>37</v>
      </c>
      <c r="C31" s="23" t="s">
        <v>43</v>
      </c>
      <c r="D31" s="23" t="s">
        <v>44</v>
      </c>
      <c r="E31" s="23" t="s">
        <v>45</v>
      </c>
      <c r="F31" s="23" t="s">
        <v>47</v>
      </c>
    </row>
    <row r="32" spans="1:6" ht="15" customHeight="1" x14ac:dyDescent="0.3">
      <c r="B32" s="12" t="s">
        <v>38</v>
      </c>
      <c r="C32" s="40">
        <f>+C24/C8</f>
        <v>52500</v>
      </c>
      <c r="D32" s="40">
        <f>+D24/D8</f>
        <v>30000</v>
      </c>
      <c r="E32" s="40">
        <f>+E24/E8</f>
        <v>58750</v>
      </c>
      <c r="F32" s="39"/>
    </row>
    <row r="33" spans="1:6" ht="15" customHeight="1" x14ac:dyDescent="0.3">
      <c r="B33" s="12" t="s">
        <v>39</v>
      </c>
      <c r="C33" s="40">
        <f>-C26/C9</f>
        <v>80000</v>
      </c>
      <c r="D33" s="40">
        <f>-D26/D9</f>
        <v>95000</v>
      </c>
      <c r="E33" s="40">
        <f>-E26/E9</f>
        <v>70000</v>
      </c>
      <c r="F33" s="39"/>
    </row>
    <row r="34" spans="1:6" ht="15" customHeight="1" x14ac:dyDescent="0.3">
      <c r="B34" s="12" t="s">
        <v>40</v>
      </c>
      <c r="C34" s="40">
        <f>+C26/ActivitateClienți[[#Totals],[Nume segment 1]]</f>
        <v>13333.333333333334</v>
      </c>
      <c r="D34" s="40">
        <f>+D25/ActivitateClienți[[#Totals],[Nume segment 2]]</f>
        <v>12500</v>
      </c>
      <c r="E34" s="40">
        <f>+E25/ActivitateClienți[[#Totals],[Nume segment 3]]</f>
        <v>27500</v>
      </c>
      <c r="F34" s="39"/>
    </row>
    <row r="35" spans="1:6" ht="15" customHeight="1" x14ac:dyDescent="0.3">
      <c r="B35" s="15" t="s">
        <v>41</v>
      </c>
      <c r="C35" s="41">
        <f>+C29/ActivitateClienți[[#Totals],[Nume segment 1]]</f>
        <v>0</v>
      </c>
      <c r="D35" s="41">
        <f>+D28/ActivitateClienți[[#Totals],[Nume segment 2]]</f>
        <v>-13500</v>
      </c>
      <c r="E35" s="41">
        <f>+E28/ActivitateClienți[[#Totals],[Nume segment 3]]</f>
        <v>35000</v>
      </c>
      <c r="F35" s="42"/>
    </row>
    <row r="36" spans="1:6" ht="15" customHeight="1" x14ac:dyDescent="0.3">
      <c r="B36" s="5"/>
      <c r="C36" s="28"/>
    </row>
    <row r="37" spans="1:6" ht="237.95" customHeight="1" x14ac:dyDescent="0.3">
      <c r="A37" s="25" t="s">
        <v>51</v>
      </c>
      <c r="B37" s="34" t="s">
        <v>42</v>
      </c>
      <c r="C37" s="34"/>
      <c r="D37" s="34"/>
      <c r="E37" s="34"/>
      <c r="F37" s="34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ageMargins left="0.7" right="0.7" top="0.75" bottom="0.75" header="0.3" footer="0.3"/>
  <pageSetup paperSize="9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'Profitabilitatea pentru clienți'!C32:E32</xm:f>
              <xm:sqref>F32</xm:sqref>
            </x14:sparkline>
            <x14:sparkline>
              <xm:f>'Profitabilitatea pentru clienți'!C33:E33</xm:f>
              <xm:sqref>F33</xm:sqref>
            </x14:sparkline>
            <x14:sparkline>
              <xm:f>'Profitabilitatea pentru clienți'!C34:E34</xm:f>
              <xm:sqref>F34</xm:sqref>
            </x14:sparkline>
            <x14:sparkline>
              <xm:f>'Profitabilitatea pentru clienți'!C35:E35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Start</vt:lpstr>
      <vt:lpstr>Profitabilitatea pentru clienți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2018-11-28T09:30:13Z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