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13635" xr2:uid="{00000000-000D-0000-FFFF-FFFF00000000}"/>
  </bookViews>
  <sheets>
    <sheet name="开始" sheetId="3" r:id="rId1"/>
    <sheet name="客户盈利能力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0" i="2"/>
  <c r="E34" i="2" l="1"/>
  <c r="D34" i="2"/>
  <c r="C34" i="2"/>
  <c r="F24" i="2"/>
  <c r="F25" i="2"/>
  <c r="F26" i="2"/>
  <c r="F13" i="2"/>
  <c r="D14" i="2" l="1"/>
  <c r="E14" i="2"/>
  <c r="C14" i="2"/>
  <c r="F27" i="2"/>
  <c r="F14" i="2" l="1"/>
  <c r="E33" i="2" l="1"/>
  <c r="D33" i="2"/>
  <c r="C33" i="2"/>
  <c r="E32" i="2"/>
  <c r="D32" i="2"/>
  <c r="C32" i="2"/>
  <c r="E27" i="2"/>
  <c r="D27" i="2"/>
  <c r="C27" i="2"/>
  <c r="E19" i="2"/>
  <c r="E20" i="2" s="1"/>
  <c r="D19" i="2"/>
  <c r="D20" i="2" s="1"/>
  <c r="C19" i="2"/>
  <c r="F18" i="2"/>
  <c r="F17" i="2"/>
  <c r="F9" i="2"/>
  <c r="F8" i="2"/>
  <c r="F7" i="2"/>
  <c r="F10" i="2" l="1"/>
  <c r="E28" i="2"/>
  <c r="E35" i="2" s="1"/>
  <c r="D28" i="2"/>
  <c r="D35" i="2" s="1"/>
  <c r="F19" i="2"/>
  <c r="F20" i="2" s="1"/>
  <c r="C20" i="2"/>
  <c r="C28" i="2" s="1"/>
  <c r="F28" i="2" l="1"/>
  <c r="C21" i="2"/>
  <c r="E21" i="2"/>
  <c r="D21" i="2"/>
  <c r="F21" i="2" l="1"/>
  <c r="E29" i="2"/>
  <c r="D29" i="2"/>
  <c r="C29" i="2"/>
  <c r="C35" i="2" s="1"/>
  <c r="F29" i="2" l="1"/>
</calcChain>
</file>

<file path=xl/sharedStrings.xml><?xml version="1.0" encoding="utf-8"?>
<sst xmlns="http://schemas.openxmlformats.org/spreadsheetml/2006/main" count="69" uniqueCount="52">
  <si>
    <t>关于此模板</t>
  </si>
  <si>
    <t>使用这份客户盈利能力分析跟踪客户活动、销售成本和其他成本。</t>
  </si>
  <si>
    <t>在表中填写公司名称、日期和详细信息等信息。</t>
  </si>
  <si>
    <t>自动计算包含公式的单元格中的值和摘要度量表中的值，并且图表自动更新。</t>
  </si>
  <si>
    <t xml:space="preserve">注意：  </t>
  </si>
  <si>
    <t>“客户盈利能力”工作表的 A 列中提供了附加说明。此文本已被有意隐藏。若要删除文本，请选择 A 列，然后选择“删除”。若要取消隐藏文本，请选择 A 列，然后更改字体颜色。</t>
  </si>
  <si>
    <t>若要了解有关该工作表中各表格的详细信息，请在表格内按 Shift+F10，选择“表格”选项，然后选择“替换文本”。</t>
  </si>
  <si>
    <t>使用该工作表创建客户盈利能力分析。有关如何使用此工作表的有用说明位于此列的单元格中。向下移动箭头以开始了解。</t>
  </si>
  <si>
    <t>在右侧单元格中输入公司名称。</t>
  </si>
  <si>
    <t>此工作表的标题位于右侧单元格中。</t>
  </si>
  <si>
    <t>在右侧单元格输入日期。</t>
  </si>
  <si>
    <t>提示位于右侧单元格中。</t>
  </si>
  <si>
    <t>从右侧单元格开始，在“客户活动”表格中输入详细信息。下一条说明位于单元格 A12 中。</t>
  </si>
  <si>
    <t>从右侧单元格开始，在“盈利能力分析”表格中输入详细信息。下一条说明位于单元格 A16 中。</t>
  </si>
  <si>
    <t>从右侧单元格开始，在“销售成本”表中输入详细信息。下一条指示位于单元格 A23 中。</t>
  </si>
  <si>
    <t>从右侧单元格开始，在“其他成本”表中输入详细信息。下一条说明位于单元格 A31 中。</t>
  </si>
  <si>
    <t>从右侧单元格开始的摘要度量会自动更新。下一条说明位于单元格 A37 中。</t>
  </si>
  <si>
    <t>公司名称</t>
  </si>
  <si>
    <t>客户盈利能力分析</t>
  </si>
  <si>
    <t>日期</t>
  </si>
  <si>
    <t>将为你计算灰色单元格。无需在其中输入任何内容。</t>
  </si>
  <si>
    <t>客户活动：</t>
  </si>
  <si>
    <t>活跃客户数 - 期初</t>
  </si>
  <si>
    <t>增加的客户数</t>
  </si>
  <si>
    <t>失去/终止的客户数</t>
  </si>
  <si>
    <t>活跃客户数 - 期末</t>
  </si>
  <si>
    <t>盈利能力分析：</t>
  </si>
  <si>
    <t>每个细化的收入</t>
  </si>
  <si>
    <t>权重</t>
  </si>
  <si>
    <t>销售成本：</t>
  </si>
  <si>
    <t>持续服务和支持成本</t>
  </si>
  <si>
    <t>其他直接客户成本</t>
  </si>
  <si>
    <t>销售总成本</t>
  </si>
  <si>
    <t>毛利率</t>
  </si>
  <si>
    <t>其他成本：</t>
  </si>
  <si>
    <t>客户获取</t>
  </si>
  <si>
    <t>客户营销</t>
  </si>
  <si>
    <t>客户终止</t>
  </si>
  <si>
    <t>其他客户总成本</t>
  </si>
  <si>
    <t>按细化列出的客户盈利能力</t>
  </si>
  <si>
    <t>摘要度量：</t>
  </si>
  <si>
    <t>每个获得客户的平均成本</t>
  </si>
  <si>
    <t>每个终止客户的平均成本</t>
  </si>
  <si>
    <t>每个活跃客户的平均营销成本</t>
  </si>
  <si>
    <t>每个客户的平均利润（损失）</t>
  </si>
  <si>
    <t>细化名称 1</t>
  </si>
  <si>
    <t>细化名称 2</t>
  </si>
  <si>
    <t>细化名称 3</t>
  </si>
  <si>
    <t>总体</t>
  </si>
  <si>
    <t>趋势</t>
  </si>
  <si>
    <t>显示每个客户细分的摘要​​度量的簇状柱形图位于右侧的单元格中。</t>
    <phoneticPr fontId="31" type="noConversion"/>
  </si>
  <si>
    <t>显示每个客户细分的摘要​​度量的簇状柱形图位于此单元格中。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</si>
</sst>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0_);[Red]\(0\)"/>
    <numFmt numFmtId="179" formatCode="&quot;¥&quot;#,##0.00_);[Red]\(&quot;¥&quot;#,##0.00\)"/>
    <numFmt numFmtId="180" formatCode="&quot;¥&quot;#,##0_);[Red]\(&quot;¥&quot;#,##0\)"/>
  </numFmts>
  <fonts count="32" x14ac:knownFonts="1">
    <font>
      <sz val="10"/>
      <color theme="1" tint="0.24994659260841701"/>
      <name val="Microsoft YaHei UI"/>
      <family val="2"/>
      <charset val="134"/>
    </font>
    <font>
      <sz val="10"/>
      <color theme="0"/>
      <name val="Sylfaen"/>
      <family val="1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0"/>
      <color theme="1" tint="0.24994659260841701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24"/>
      <color theme="1" tint="0.24994659260841701"/>
      <name val="Microsoft YaHei UI"/>
      <family val="2"/>
      <charset val="134"/>
    </font>
    <font>
      <sz val="20"/>
      <color theme="1" tint="0.24994659260841701"/>
      <name val="Microsoft YaHei UI"/>
      <family val="2"/>
      <charset val="134"/>
    </font>
    <font>
      <sz val="14"/>
      <color theme="1" tint="0.24994659260841701"/>
      <name val="Microsoft YaHei UI"/>
      <family val="2"/>
      <charset val="134"/>
    </font>
    <font>
      <b/>
      <sz val="10"/>
      <color theme="0" tint="-4.9989318521683403E-2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6"/>
      <color theme="1" tint="0.249977111117893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b/>
      <sz val="11"/>
      <color theme="1" tint="0.24994659260841701"/>
      <name val="Microsoft YaHei UI"/>
      <family val="2"/>
      <charset val="134"/>
    </font>
    <font>
      <sz val="10"/>
      <color theme="0"/>
      <name val="Microsoft YaHei UI"/>
      <family val="2"/>
      <charset val="134"/>
    </font>
    <font>
      <i/>
      <sz val="8"/>
      <color theme="1" tint="0.34998626667073579"/>
      <name val="Microsoft YaHei UI"/>
      <family val="2"/>
      <charset val="134"/>
    </font>
    <font>
      <b/>
      <sz val="14"/>
      <color theme="1"/>
      <name val="Microsoft YaHei UI"/>
      <family val="2"/>
      <charset val="134"/>
    </font>
    <font>
      <sz val="10"/>
      <color theme="0" tint="-4.9989318521683403E-2"/>
      <name val="Microsoft YaHei UI"/>
      <family val="2"/>
      <charset val="134"/>
    </font>
    <font>
      <i/>
      <sz val="10"/>
      <color theme="1"/>
      <name val="Microsoft YaHei UI"/>
      <family val="2"/>
      <charset val="134"/>
    </font>
    <font>
      <sz val="12"/>
      <color theme="1"/>
      <name val="Microsoft YaHei UI"/>
      <family val="2"/>
      <charset val="134"/>
    </font>
    <font>
      <sz val="9"/>
      <name val="Microsoft YaHei UI"/>
      <family val="2"/>
      <charset val="134"/>
    </font>
  </fonts>
  <fills count="3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0" fillId="0" borderId="0" applyNumberFormat="0" applyFill="0" applyProtection="0">
      <alignment horizontal="left" vertical="center"/>
    </xf>
    <xf numFmtId="0" fontId="11" fillId="2" borderId="0" applyNumberFormat="0" applyProtection="0">
      <alignment horizontal="left" vertical="center"/>
    </xf>
    <xf numFmtId="0" fontId="12" fillId="0" borderId="0" applyNumberFormat="0" applyFill="0" applyProtection="0">
      <alignment horizontal="left" vertical="center"/>
    </xf>
    <xf numFmtId="0" fontId="13" fillId="3" borderId="0" applyNumberFormat="0" applyProtection="0">
      <alignment vertical="center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8" borderId="0" applyNumberFormat="0" applyBorder="0" applyAlignment="0" applyProtection="0"/>
    <xf numFmtId="0" fontId="16" fillId="9" borderId="0" applyNumberFormat="0" applyBorder="0" applyAlignment="0" applyProtection="0"/>
    <xf numFmtId="0" fontId="14" fillId="10" borderId="4" applyNumberFormat="0" applyAlignment="0" applyProtection="0"/>
    <xf numFmtId="0" fontId="18" fillId="11" borderId="5" applyNumberFormat="0" applyAlignment="0" applyProtection="0"/>
    <xf numFmtId="0" fontId="5" fillId="11" borderId="4" applyNumberFormat="0" applyAlignment="0" applyProtection="0"/>
    <xf numFmtId="0" fontId="15" fillId="0" borderId="6" applyNumberFormat="0" applyFill="0" applyAlignment="0" applyProtection="0"/>
    <xf numFmtId="0" fontId="6" fillId="12" borderId="7" applyNumberFormat="0" applyAlignment="0" applyProtection="0"/>
    <xf numFmtId="0" fontId="21" fillId="0" borderId="0" applyNumberFormat="0" applyFill="0" applyBorder="0" applyAlignment="0" applyProtection="0"/>
    <xf numFmtId="0" fontId="7" fillId="13" borderId="8" applyNumberFormat="0" applyFont="0" applyAlignment="0" applyProtection="0"/>
    <xf numFmtId="0" fontId="8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</cellStyleXfs>
  <cellXfs count="39">
    <xf numFmtId="0" fontId="0" fillId="0" borderId="0" xfId="0"/>
    <xf numFmtId="0" fontId="12" fillId="0" borderId="0" xfId="3">
      <alignment horizontal="left" vertical="center"/>
    </xf>
    <xf numFmtId="0" fontId="10" fillId="0" borderId="0" xfId="1">
      <alignment horizontal="left" vertical="center"/>
    </xf>
    <xf numFmtId="0" fontId="11" fillId="2" borderId="0" xfId="2">
      <alignment horizontal="left" vertical="center"/>
    </xf>
    <xf numFmtId="0" fontId="13" fillId="5" borderId="0" xfId="4" applyFill="1">
      <alignment vertical="center"/>
    </xf>
    <xf numFmtId="0" fontId="1" fillId="0" borderId="0" xfId="0" applyFont="1"/>
    <xf numFmtId="0" fontId="22" fillId="6" borderId="0" xfId="0" applyFont="1" applyFill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17" fillId="0" borderId="0" xfId="0" applyFont="1"/>
    <xf numFmtId="0" fontId="25" fillId="0" borderId="0" xfId="0" applyFont="1"/>
    <xf numFmtId="14" fontId="12" fillId="0" borderId="0" xfId="3" applyNumberFormat="1">
      <alignment horizontal="left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horizontal="left"/>
    </xf>
    <xf numFmtId="178" fontId="17" fillId="0" borderId="1" xfId="0" applyNumberFormat="1" applyFont="1" applyBorder="1" applyAlignment="1">
      <alignment horizontal="right"/>
    </xf>
    <xf numFmtId="178" fontId="17" fillId="4" borderId="1" xfId="0" applyNumberFormat="1" applyFont="1" applyFill="1" applyBorder="1" applyAlignment="1">
      <alignment horizontal="right"/>
    </xf>
    <xf numFmtId="0" fontId="17" fillId="0" borderId="2" xfId="0" applyFont="1" applyBorder="1" applyAlignment="1">
      <alignment horizontal="left"/>
    </xf>
    <xf numFmtId="178" fontId="17" fillId="0" borderId="3" xfId="0" applyNumberFormat="1" applyFont="1" applyBorder="1" applyAlignment="1">
      <alignment horizontal="right"/>
    </xf>
    <xf numFmtId="178" fontId="17" fillId="4" borderId="3" xfId="0" applyNumberFormat="1" applyFont="1" applyFill="1" applyBorder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79" fontId="17" fillId="0" borderId="1" xfId="0" applyNumberFormat="1" applyFont="1" applyBorder="1" applyAlignment="1">
      <alignment horizontal="right"/>
    </xf>
    <xf numFmtId="179" fontId="17" fillId="4" borderId="1" xfId="0" applyNumberFormat="1" applyFont="1" applyFill="1" applyBorder="1" applyAlignment="1">
      <alignment horizontal="right"/>
    </xf>
    <xf numFmtId="9" fontId="17" fillId="4" borderId="2" xfId="0" applyNumberFormat="1" applyFont="1" applyFill="1" applyBorder="1" applyAlignment="1">
      <alignment horizontal="right"/>
    </xf>
    <xf numFmtId="0" fontId="17" fillId="0" borderId="0" xfId="0" applyFont="1" applyAlignment="1">
      <alignment horizontal="left" indent="1"/>
    </xf>
    <xf numFmtId="0" fontId="17" fillId="0" borderId="1" xfId="0" applyFont="1" applyBorder="1"/>
    <xf numFmtId="0" fontId="17" fillId="0" borderId="2" xfId="0" applyFont="1" applyBorder="1"/>
    <xf numFmtId="180" fontId="17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8" fillId="5" borderId="0" xfId="0" applyFont="1" applyFill="1" applyAlignment="1">
      <alignment horizontal="center"/>
    </xf>
    <xf numFmtId="179" fontId="17" fillId="4" borderId="2" xfId="0" applyNumberFormat="1" applyFont="1" applyFill="1" applyBorder="1" applyAlignment="1">
      <alignment horizontal="right"/>
    </xf>
    <xf numFmtId="179" fontId="17" fillId="0" borderId="2" xfId="0" applyNumberFormat="1" applyFont="1" applyBorder="1" applyAlignment="1">
      <alignment horizontal="right"/>
    </xf>
    <xf numFmtId="0" fontId="29" fillId="0" borderId="0" xfId="0" applyFont="1" applyAlignment="1">
      <alignment horizontal="center"/>
    </xf>
    <xf numFmtId="0" fontId="30" fillId="0" borderId="0" xfId="0" applyFont="1"/>
    <xf numFmtId="0" fontId="17" fillId="0" borderId="0" xfId="0" applyFont="1" applyAlignment="1">
      <alignment horizont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9" builtinId="5" customBuiltin="1"/>
    <cellStyle name="标题" xfId="10" builtinId="15" customBuiltin="1"/>
    <cellStyle name="标题 1" xfId="1" builtinId="16" customBuiltin="1"/>
    <cellStyle name="标题 2" xfId="2" builtinId="17" customBuiltin="1"/>
    <cellStyle name="标题 3" xfId="3" builtinId="18" customBuiltin="1"/>
    <cellStyle name="标题 4" xfId="4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7" builtinId="4" customBuiltin="1"/>
    <cellStyle name="货币[0]" xfId="8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5" builtinId="3" customBuiltin="1"/>
    <cellStyle name="千位分隔[0]" xfId="6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9" formatCode="&quot;¥&quot;#,##0.00_);[Red]\(&quot;¥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numFmt numFmtId="179" formatCode="&quot;¥&quot;#,##0.00_);[Red]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81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81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81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81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Sylfaen"/>
        <family val="2"/>
        <scheme val="minor"/>
      </font>
      <numFmt numFmtId="0" formatCode="General"/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81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9" formatCode="&quot;¥&quot;#,##0.00_);[Red]\(&quot;¥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81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numFmt numFmtId="181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0_);[Red]\(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/>
      </border>
    </dxf>
    <dxf>
      <font>
        <b val="0"/>
        <family val="1"/>
      </font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</font>
    </dxf>
    <dxf>
      <font>
        <b val="0"/>
        <i val="0"/>
        <color theme="0"/>
      </font>
      <fill>
        <patternFill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2" defaultPivotStyle="PivotStyleLight16">
    <tableStyle name="分析" pivot="0" count="3" xr9:uid="{9FA7E540-D70E-4911-9BDC-F36051D9879C}">
      <tableStyleElement type="wholeTable" dxfId="43"/>
      <tableStyleElement type="headerRow" dxfId="42"/>
      <tableStyleElement type="totalRow" dxfId="4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/>
                <a:ea typeface="Microsoft YaHei UI"/>
                <a:cs typeface="Microsoft YaHei UI"/>
              </a:defRPr>
            </a:pPr>
            <a:r>
              <a:rPr lang="en-US"/>
              <a:t>每个客户细分的摘要​​度量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Microsoft YaHei UI"/>
              <a:ea typeface="Microsoft YaHei UI"/>
              <a:cs typeface="Microsoft YaHei UI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客户盈利能力!$B$32</c:f>
              <c:strCache>
                <c:ptCount val="1"/>
                <c:pt idx="0">
                  <c:v>每个获得客户的平均成本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客户盈利能力!$C$31:$E$31</c:f>
              <c:strCache>
                <c:ptCount val="3"/>
                <c:pt idx="0">
                  <c:v>细化名称 1</c:v>
                </c:pt>
                <c:pt idx="1">
                  <c:v>细化名称 2</c:v>
                </c:pt>
                <c:pt idx="2">
                  <c:v>细化名称 3</c:v>
                </c:pt>
              </c:strCache>
            </c:strRef>
          </c:cat>
          <c:val>
            <c:numRef>
              <c:f>客户盈利能力!$C$32:$E$32</c:f>
              <c:numCache>
                <c:formatCode>"¥"#,##0.00_);[Red]\("¥"#,##0.00\)</c:formatCode>
                <c:ptCount val="3"/>
                <c:pt idx="0">
                  <c:v>52500</c:v>
                </c:pt>
                <c:pt idx="1">
                  <c:v>30000</c:v>
                </c:pt>
                <c:pt idx="2">
                  <c:v>58750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5-40E9-85D7-09C42CB19E38}"/>
            </c:ext>
          </c:extLst>
        </c:ser>
        <c:ser>
          <c:idx val="1"/>
          <c:order val="1"/>
          <c:tx>
            <c:strRef>
              <c:f>客户盈利能力!$B$33</c:f>
              <c:strCache>
                <c:ptCount val="1"/>
                <c:pt idx="0">
                  <c:v>每个终止客户的平均成本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客户盈利能力!$C$31:$E$31</c:f>
              <c:strCache>
                <c:ptCount val="3"/>
                <c:pt idx="0">
                  <c:v>细化名称 1</c:v>
                </c:pt>
                <c:pt idx="1">
                  <c:v>细化名称 2</c:v>
                </c:pt>
                <c:pt idx="2">
                  <c:v>细化名称 3</c:v>
                </c:pt>
              </c:strCache>
            </c:strRef>
          </c:cat>
          <c:val>
            <c:numRef>
              <c:f>客户盈利能力!$C$33:$E$33</c:f>
              <c:numCache>
                <c:formatCode>"¥"#,##0.00_);[Red]\("¥"#,##0.00\)</c:formatCode>
                <c:ptCount val="3"/>
                <c:pt idx="0">
                  <c:v>80000</c:v>
                </c:pt>
                <c:pt idx="1">
                  <c:v>95000</c:v>
                </c:pt>
                <c:pt idx="2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5-40E9-85D7-09C42CB19E38}"/>
            </c:ext>
          </c:extLst>
        </c:ser>
        <c:ser>
          <c:idx val="2"/>
          <c:order val="2"/>
          <c:tx>
            <c:strRef>
              <c:f>客户盈利能力!$B$34</c:f>
              <c:strCache>
                <c:ptCount val="1"/>
                <c:pt idx="0">
                  <c:v>每个活跃客户的平均营销成本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客户盈利能力!$C$31:$E$31</c:f>
              <c:strCache>
                <c:ptCount val="3"/>
                <c:pt idx="0">
                  <c:v>细化名称 1</c:v>
                </c:pt>
                <c:pt idx="1">
                  <c:v>细化名称 2</c:v>
                </c:pt>
                <c:pt idx="2">
                  <c:v>细化名称 3</c:v>
                </c:pt>
              </c:strCache>
            </c:strRef>
          </c:cat>
          <c:val>
            <c:numRef>
              <c:f>客户盈利能力!$C$34:$E$34</c:f>
              <c:numCache>
                <c:formatCode>"¥"#,##0.00_);[Red]\("¥"#,##0.00\)</c:formatCode>
                <c:ptCount val="3"/>
                <c:pt idx="0">
                  <c:v>13333.333333333334</c:v>
                </c:pt>
                <c:pt idx="1">
                  <c:v>12500</c:v>
                </c:pt>
                <c:pt idx="2">
                  <c:v>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5-40E9-85D7-09C42CB19E38}"/>
            </c:ext>
          </c:extLst>
        </c:ser>
        <c:ser>
          <c:idx val="3"/>
          <c:order val="3"/>
          <c:tx>
            <c:strRef>
              <c:f>客户盈利能力!$B$35</c:f>
              <c:strCache>
                <c:ptCount val="1"/>
                <c:pt idx="0">
                  <c:v>每个客户的平均利润（损失）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客户盈利能力!$C$31:$E$31</c:f>
              <c:strCache>
                <c:ptCount val="3"/>
                <c:pt idx="0">
                  <c:v>细化名称 1</c:v>
                </c:pt>
                <c:pt idx="1">
                  <c:v>细化名称 2</c:v>
                </c:pt>
                <c:pt idx="2">
                  <c:v>细化名称 3</c:v>
                </c:pt>
              </c:strCache>
            </c:strRef>
          </c:cat>
          <c:val>
            <c:numRef>
              <c:f>客户盈利能力!$C$35:$E$35</c:f>
              <c:numCache>
                <c:formatCode>"¥"#,##0.00_);[Red]\("¥"#,##0.00\)</c:formatCode>
                <c:ptCount val="3"/>
                <c:pt idx="0">
                  <c:v>0</c:v>
                </c:pt>
                <c:pt idx="1">
                  <c:v>-13500</c:v>
                </c:pt>
                <c:pt idx="2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95-40E9-85D7-09C42CB19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63231984"/>
        <c:axId val="362925800"/>
      </c:barChart>
      <c:catAx>
        <c:axId val="36323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r>
                  <a:rPr lang="en-US">
                    <a:latin typeface="Microsoft YaHei UI" panose="020B0503020204020204" pitchFamily="34" charset="-122"/>
                    <a:ea typeface="Microsoft YaHei UI" panose="020B0503020204020204" pitchFamily="34" charset="-122"/>
                  </a:rPr>
                  <a:t>细分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icrosoft YaHei UI" panose="020B0503020204020204" pitchFamily="34" charset="-122"/>
                  <a:ea typeface="Microsoft YaHei UI" panose="020B0503020204020204" pitchFamily="34" charset="-122"/>
                  <a:cs typeface="+mn-cs"/>
                </a:defRPr>
              </a:pPr>
              <a:endParaRPr lang="zh-CN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362925800"/>
        <c:crossesAt val="-200000"/>
        <c:auto val="1"/>
        <c:lblAlgn val="ctr"/>
        <c:lblOffset val="100"/>
        <c:noMultiLvlLbl val="0"/>
      </c:catAx>
      <c:valAx>
        <c:axId val="36292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¥&quot;#,##0.00_);[Red]\(&quot;¥&quot;#,##0.0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36323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YaHei UI"/>
              <a:ea typeface="Microsoft YaHei UI"/>
              <a:cs typeface="Microsoft YaHei UI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36</xdr:row>
      <xdr:rowOff>0</xdr:rowOff>
    </xdr:from>
    <xdr:to>
      <xdr:col>4</xdr:col>
      <xdr:colOff>1044575</xdr:colOff>
      <xdr:row>36</xdr:row>
      <xdr:rowOff>3009900</xdr:rowOff>
    </xdr:to>
    <xdr:graphicFrame macro="">
      <xdr:nvGraphicFramePr>
        <xdr:cNvPr id="4" name="图表 3" descr="显示每个客户细化的摘要​​度量的簇状柱形图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475C43-C2E4-48F5-A1C1-CFDDBF17882D}" name="客户活动" displayName="客户活动" ref="B6:F10" totalsRowCount="1" headerRowDxfId="40" dataDxfId="39" totalsRowDxfId="37" tableBorderDxfId="38">
  <autoFilter ref="B6:F9" xr:uid="{8A8D8843-5E5B-480D-A8C3-32A863EB9D3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5C8293B-DFB9-4EAC-9A9E-EF0417AB3FE1}" name="客户活动：" totalsRowLabel="活跃客户数 - 期末" totalsRowDxfId="36"/>
    <tableColumn id="2" xr3:uid="{F859DF2C-23D6-4D00-AE22-4141170CC6D3}" name="细化名称 1" totalsRowFunction="sum" totalsRowDxfId="35"/>
    <tableColumn id="3" xr3:uid="{4686E8BC-4E39-43BA-8849-F7DF57E33209}" name="细化名称 2" totalsRowFunction="sum" totalsRowDxfId="34"/>
    <tableColumn id="4" xr3:uid="{EECFFF9E-ECC4-433F-911A-77D05A0B4DC7}" name="细化名称 3" totalsRowFunction="sum" totalsRowDxfId="33"/>
    <tableColumn id="5" xr3:uid="{51148B98-8974-431B-B6D4-56D38D69FC80}" name="总体" totalsRowFunction="sum" totalsRowDxfId="32"/>
  </tableColumns>
  <tableStyleInfo name="分析" showFirstColumn="0" showLastColumn="0" showRowStripes="0" showColumnStripes="0"/>
  <extLst>
    <ext xmlns:x14="http://schemas.microsoft.com/office/spreadsheetml/2009/9/main" uri="{504A1905-F514-4f6f-8877-14C23A59335A}">
      <x14:table altTextSummary="在此表中输入客户活动和细化名称。将自动计算总和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6596C3-9857-444E-8CCC-96541CADE9F1}" name="盈利能力分析" displayName="盈利能力分析" ref="B12:F14" headerRowDxfId="31" tableBorderDxfId="30">
  <autoFilter ref="B12:F14" xr:uid="{46398929-20BE-4CFA-B626-09EBA19BAF5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B24356E-23F2-45A5-8358-502C4D46A4D1}" name="盈利能力分析：" totalsRowLabel="汇总" dataDxfId="29" totalsRowDxfId="8"/>
    <tableColumn id="2" xr3:uid="{69BB4454-38D1-4A4B-9612-D2AEF9CCE463}" name="细化名称 1">
      <calculatedColumnFormula>+C12/$F$13</calculatedColumnFormula>
    </tableColumn>
    <tableColumn id="3" xr3:uid="{10DD5B5D-C87B-41FB-8117-30FC5C64E43E}" name="细化名称 2">
      <calculatedColumnFormula>+D12/$F$13</calculatedColumnFormula>
    </tableColumn>
    <tableColumn id="4" xr3:uid="{A849B82B-22BA-4F89-A9CD-A24477688E02}" name="细化名称 3">
      <calculatedColumnFormula>+E12/$F$13</calculatedColumnFormula>
    </tableColumn>
    <tableColumn id="5" xr3:uid="{55C9B8BB-7E5B-4EC1-9AEB-DC98EF62A126}" name="总体" totalsRowFunction="sum" dataDxfId="28" totalsRowDxfId="9">
      <calculatedColumnFormula>SUM(盈利能力分析[[#This Row],[细化名称 1]:[细化名称 3]])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在此表中输入“盈利能力分析”项目和细化名称。将自动计算总和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00B4CA-05FC-4CE3-8F1C-91AA95E25262}" name="销售成本" displayName="销售成本" ref="B16:F21" headerRowDxfId="27" tableBorderDxfId="26">
  <autoFilter ref="B16:F21" xr:uid="{F7558800-0F4C-43A3-9206-96FFF46BDB1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E9B6010-3AD5-4C9A-A143-F013E3987FFA}" name="销售成本：" totalsRowLabel="汇总" dataDxfId="25" totalsRowDxfId="24"/>
    <tableColumn id="2" xr3:uid="{C91E2484-1F95-4981-B2DB-330E8BAD9B1F}" name="细化名称 1"/>
    <tableColumn id="3" xr3:uid="{0037C0D7-520E-40B8-AB0A-1BB1E959BAA2}" name="细化名称 2"/>
    <tableColumn id="4" xr3:uid="{21B71280-102C-498F-8720-0D82AEC5CEDF}" name="细化名称 3"/>
    <tableColumn id="5" xr3:uid="{96B86F85-39E4-492F-B59B-D894022A1059}" name="总体" totalsRowFunction="sum" dataDxfId="23" totalsRowDxfId="22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在此表中输入“销售成本”项目和分段名称。将自动计算总体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5B7C8A-AB00-4E70-B5CA-39AF0056321F}" name="其他成本" displayName="其他成本" ref="B23:F29" headerRowDxfId="21" tableBorderDxfId="20">
  <autoFilter ref="B23:F29" xr:uid="{49A0910C-5101-46AE-8518-4EA49BC7E59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857291E-8160-4921-B363-16D4ACE90DAA}" name="其他成本：" totalsRowLabel="汇总" dataDxfId="19" totalsRowDxfId="0"/>
    <tableColumn id="2" xr3:uid="{A583C058-992A-40C6-90C7-E78E2B7B0A57}" name="细化名称 1"/>
    <tableColumn id="3" xr3:uid="{7E95F6DC-85EC-43AB-8493-889CCD21F31B}" name="细化名称 2"/>
    <tableColumn id="4" xr3:uid="{006AB109-C8C4-481F-9928-E08323071828}" name="细化名称 3"/>
    <tableColumn id="5" xr3:uid="{EB44EEC9-6289-420D-8B08-2B070B453C8F}" name="总体" totalsRowFunction="sum" dataDxfId="18" totalsRowDxfId="1">
      <calculatedColumnFormula>SUM(C24:E24)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在此表中输入其他成本项目和细化名称。将自动计算总和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C0B80BA-B5E7-4CE3-B2AF-BB84C8A937A6}" name="摘要度量" displayName="摘要度量" ref="B31:F35" headerRowDxfId="17" dataDxfId="16" totalsRowDxfId="7" tableBorderDxfId="15">
  <autoFilter ref="B31:F35" xr:uid="{499951E2-EB4E-40D6-869C-A777AD72BC5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9FADD8F-C3EE-4451-B912-3278DD280244}" name="摘要度量：" totalsRowLabel="汇总" dataDxfId="14" totalsRowDxfId="2"/>
    <tableColumn id="2" xr3:uid="{9E43E618-026B-4D44-A36C-885CBB396DE2}" name="细化名称 1" dataDxfId="13" totalsRowDxfId="3"/>
    <tableColumn id="3" xr3:uid="{1A4E351A-D79D-4D8F-BB0A-D7AA5DA4ACDE}" name="细化名称 2" dataDxfId="12" totalsRowDxfId="4"/>
    <tableColumn id="4" xr3:uid="{279518E1-470B-4CB6-8D22-1EA0D0AC105B}" name="细化名称 3" dataDxfId="11" totalsRowDxfId="5"/>
    <tableColumn id="5" xr3:uid="{04E0D2C1-5A60-42D3-9960-5E93E7B89132}" name="趋势" totalsRowFunction="count" dataDxfId="10" totalsRowDxfId="6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在此表中输入细化名称。每个摘要度量项目和趋势线将自动计算"/>
    </ext>
  </extLst>
</table>
</file>

<file path=xl/theme/theme1.xml><?xml version="1.0" encoding="utf-8"?>
<a:theme xmlns:a="http://schemas.openxmlformats.org/drawingml/2006/main" name="Office Theme">
  <a:themeElements>
    <a:clrScheme name="Customer profitability analysis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Customer profitability analysis">
      <a:majorFont>
        <a:latin typeface="Sylfaen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4324-3673-4A39-8F3B-3ACD0D28A7EF}">
  <sheetPr>
    <tabColor theme="5"/>
  </sheetPr>
  <dimension ref="B1:B7"/>
  <sheetViews>
    <sheetView showGridLines="0" tabSelected="1" workbookViewId="0"/>
  </sheetViews>
  <sheetFormatPr defaultColWidth="9" defaultRowHeight="16.5" x14ac:dyDescent="0.35"/>
  <cols>
    <col min="1" max="1" width="2.625" customWidth="1"/>
    <col min="2" max="2" width="85.25" customWidth="1"/>
    <col min="3" max="3" width="2.625" customWidth="1"/>
  </cols>
  <sheetData>
    <row r="1" spans="2:2" ht="30" customHeight="1" x14ac:dyDescent="0.35">
      <c r="B1" s="6" t="s">
        <v>0</v>
      </c>
    </row>
    <row r="2" spans="2:2" ht="30" customHeight="1" x14ac:dyDescent="0.35">
      <c r="B2" s="7" t="s">
        <v>1</v>
      </c>
    </row>
    <row r="3" spans="2:2" ht="30" customHeight="1" x14ac:dyDescent="0.35">
      <c r="B3" s="7" t="s">
        <v>2</v>
      </c>
    </row>
    <row r="4" spans="2:2" ht="30" customHeight="1" x14ac:dyDescent="0.35">
      <c r="B4" s="7" t="s">
        <v>3</v>
      </c>
    </row>
    <row r="5" spans="2:2" ht="33" customHeight="1" x14ac:dyDescent="0.35">
      <c r="B5" s="8" t="s">
        <v>4</v>
      </c>
    </row>
    <row r="6" spans="2:2" ht="58.5" customHeight="1" x14ac:dyDescent="0.35">
      <c r="B6" s="7" t="s">
        <v>5</v>
      </c>
    </row>
    <row r="7" spans="2:2" ht="30" customHeight="1" x14ac:dyDescent="0.35">
      <c r="B7" s="7" t="s">
        <v>6</v>
      </c>
    </row>
  </sheetData>
  <phoneticPr fontId="3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/>
    <pageSetUpPr fitToPage="1"/>
  </sheetPr>
  <dimension ref="A1:F42"/>
  <sheetViews>
    <sheetView showGridLines="0" workbookViewId="0"/>
  </sheetViews>
  <sheetFormatPr defaultColWidth="9" defaultRowHeight="15" customHeight="1" x14ac:dyDescent="0.35"/>
  <cols>
    <col min="1" max="1" width="1.75" style="5" customWidth="1"/>
    <col min="2" max="2" width="46.625" style="10" customWidth="1"/>
    <col min="3" max="3" width="16.5" style="10" customWidth="1"/>
    <col min="4" max="5" width="17.625" style="10" customWidth="1"/>
    <col min="6" max="6" width="16.25" style="10" customWidth="1"/>
    <col min="7" max="16384" width="9" style="10"/>
  </cols>
  <sheetData>
    <row r="1" spans="1:6" ht="9.9499999999999993" customHeight="1" x14ac:dyDescent="0.35">
      <c r="A1" s="9" t="s">
        <v>7</v>
      </c>
    </row>
    <row r="2" spans="1:6" ht="32.25" x14ac:dyDescent="0.35">
      <c r="A2" s="11" t="s">
        <v>8</v>
      </c>
      <c r="B2" s="2" t="s">
        <v>17</v>
      </c>
      <c r="C2" s="2"/>
      <c r="D2" s="2"/>
      <c r="E2" s="2"/>
      <c r="F2" s="2"/>
    </row>
    <row r="3" spans="1:6" ht="27.75" x14ac:dyDescent="0.35">
      <c r="A3" s="11" t="s">
        <v>9</v>
      </c>
      <c r="B3" s="3" t="s">
        <v>18</v>
      </c>
      <c r="C3" s="3"/>
      <c r="D3" s="3"/>
      <c r="E3" s="3"/>
      <c r="F3" s="3"/>
    </row>
    <row r="4" spans="1:6" ht="20.25" x14ac:dyDescent="0.35">
      <c r="A4" s="11" t="s">
        <v>10</v>
      </c>
      <c r="B4" s="12" t="s">
        <v>19</v>
      </c>
      <c r="C4" s="1"/>
      <c r="D4" s="1"/>
      <c r="E4" s="1"/>
      <c r="F4" s="1"/>
    </row>
    <row r="5" spans="1:6" s="16" customFormat="1" ht="46.5" customHeight="1" x14ac:dyDescent="0.35">
      <c r="A5" s="13" t="s">
        <v>11</v>
      </c>
      <c r="B5" s="14" t="s">
        <v>20</v>
      </c>
      <c r="C5" s="15"/>
    </row>
    <row r="6" spans="1:6" ht="15" customHeight="1" x14ac:dyDescent="0.35">
      <c r="A6" s="11" t="s">
        <v>12</v>
      </c>
      <c r="B6" s="4" t="s">
        <v>21</v>
      </c>
      <c r="C6" s="4" t="s">
        <v>45</v>
      </c>
      <c r="D6" s="4" t="s">
        <v>46</v>
      </c>
      <c r="E6" s="4" t="s">
        <v>47</v>
      </c>
      <c r="F6" s="4" t="s">
        <v>48</v>
      </c>
    </row>
    <row r="7" spans="1:6" ht="15" customHeight="1" x14ac:dyDescent="0.35">
      <c r="A7" s="11"/>
      <c r="B7" s="17" t="s">
        <v>22</v>
      </c>
      <c r="C7" s="18">
        <v>5</v>
      </c>
      <c r="D7" s="18">
        <v>8</v>
      </c>
      <c r="E7" s="18">
        <v>8</v>
      </c>
      <c r="F7" s="19">
        <f>SUM(C7:E7)</f>
        <v>21</v>
      </c>
    </row>
    <row r="8" spans="1:6" ht="15" customHeight="1" x14ac:dyDescent="0.35">
      <c r="A8" s="11"/>
      <c r="B8" s="17" t="s">
        <v>23</v>
      </c>
      <c r="C8" s="18">
        <v>2</v>
      </c>
      <c r="D8" s="18">
        <v>4</v>
      </c>
      <c r="E8" s="18">
        <v>4</v>
      </c>
      <c r="F8" s="19">
        <f>SUM(C8:E8)</f>
        <v>10</v>
      </c>
    </row>
    <row r="9" spans="1:6" ht="15" customHeight="1" x14ac:dyDescent="0.35">
      <c r="A9" s="11"/>
      <c r="B9" s="17" t="s">
        <v>24</v>
      </c>
      <c r="C9" s="18">
        <v>-1</v>
      </c>
      <c r="D9" s="18">
        <v>-2</v>
      </c>
      <c r="E9" s="18">
        <v>-2</v>
      </c>
      <c r="F9" s="19">
        <f>SUM(C9:E9)</f>
        <v>-5</v>
      </c>
    </row>
    <row r="10" spans="1:6" ht="15" customHeight="1" x14ac:dyDescent="0.35">
      <c r="A10" s="11"/>
      <c r="B10" s="20" t="s">
        <v>25</v>
      </c>
      <c r="C10" s="21">
        <f>SUBTOTAL(109,客户活动[细化名称 1])</f>
        <v>6</v>
      </c>
      <c r="D10" s="21">
        <f>SUBTOTAL(109,客户活动[细化名称 2])</f>
        <v>10</v>
      </c>
      <c r="E10" s="21">
        <f>SUBTOTAL(109,客户活动[细化名称 3])</f>
        <v>10</v>
      </c>
      <c r="F10" s="22">
        <f>SUBTOTAL(109,客户活动[总体])</f>
        <v>26</v>
      </c>
    </row>
    <row r="11" spans="1:6" ht="9" customHeight="1" x14ac:dyDescent="0.35">
      <c r="A11" s="11"/>
      <c r="B11" s="23"/>
      <c r="C11" s="24"/>
      <c r="D11" s="24"/>
      <c r="E11" s="24"/>
      <c r="F11" s="24"/>
    </row>
    <row r="12" spans="1:6" ht="15" customHeight="1" x14ac:dyDescent="0.35">
      <c r="A12" s="11" t="s">
        <v>13</v>
      </c>
      <c r="B12" s="4" t="s">
        <v>26</v>
      </c>
      <c r="C12" s="4" t="s">
        <v>45</v>
      </c>
      <c r="D12" s="4" t="s">
        <v>46</v>
      </c>
      <c r="E12" s="4" t="s">
        <v>47</v>
      </c>
      <c r="F12" s="4" t="s">
        <v>48</v>
      </c>
    </row>
    <row r="13" spans="1:6" ht="15" customHeight="1" x14ac:dyDescent="0.35">
      <c r="A13" s="11"/>
      <c r="B13" s="17" t="s">
        <v>27</v>
      </c>
      <c r="C13" s="25">
        <v>1500000</v>
      </c>
      <c r="D13" s="25">
        <v>1800000</v>
      </c>
      <c r="E13" s="25">
        <v>2500000</v>
      </c>
      <c r="F13" s="26">
        <f>SUM(盈利能力分析[[#This Row],[细化名称 1]:[细化名称 3]])</f>
        <v>5800000</v>
      </c>
    </row>
    <row r="14" spans="1:6" ht="15" customHeight="1" x14ac:dyDescent="0.35">
      <c r="A14" s="11"/>
      <c r="B14" s="20" t="s">
        <v>28</v>
      </c>
      <c r="C14" s="27">
        <f>+C13/$F$13</f>
        <v>0.25862068965517243</v>
      </c>
      <c r="D14" s="27">
        <f>+D13/$F$13</f>
        <v>0.31034482758620691</v>
      </c>
      <c r="E14" s="27">
        <f>+E13/$F$13</f>
        <v>0.43103448275862066</v>
      </c>
      <c r="F14" s="27">
        <f>SUM(盈利能力分析[[#This Row],[细化名称 1]:[细化名称 3]])</f>
        <v>1</v>
      </c>
    </row>
    <row r="15" spans="1:6" ht="9" customHeight="1" x14ac:dyDescent="0.35">
      <c r="A15" s="11"/>
      <c r="B15" s="28"/>
      <c r="C15" s="24"/>
      <c r="D15" s="24"/>
      <c r="E15" s="24"/>
      <c r="F15" s="24"/>
    </row>
    <row r="16" spans="1:6" ht="15" customHeight="1" x14ac:dyDescent="0.35">
      <c r="A16" s="11" t="s">
        <v>14</v>
      </c>
      <c r="B16" s="4" t="s">
        <v>29</v>
      </c>
      <c r="C16" s="4" t="s">
        <v>45</v>
      </c>
      <c r="D16" s="4" t="s">
        <v>46</v>
      </c>
      <c r="E16" s="4" t="s">
        <v>47</v>
      </c>
      <c r="F16" s="4" t="s">
        <v>48</v>
      </c>
    </row>
    <row r="17" spans="1:6" ht="15" customHeight="1" x14ac:dyDescent="0.35">
      <c r="A17" s="11"/>
      <c r="B17" s="17" t="s">
        <v>30</v>
      </c>
      <c r="C17" s="25">
        <v>1000000</v>
      </c>
      <c r="D17" s="25">
        <v>1400000</v>
      </c>
      <c r="E17" s="25">
        <v>1400000</v>
      </c>
      <c r="F17" s="26">
        <f>SUM(C17:E17)</f>
        <v>3800000</v>
      </c>
    </row>
    <row r="18" spans="1:6" ht="15" customHeight="1" x14ac:dyDescent="0.35">
      <c r="A18" s="11"/>
      <c r="B18" s="17" t="s">
        <v>31</v>
      </c>
      <c r="C18" s="25">
        <v>200000</v>
      </c>
      <c r="D18" s="25">
        <v>100000</v>
      </c>
      <c r="E18" s="25">
        <v>100000</v>
      </c>
      <c r="F18" s="26">
        <f>SUM(C18:E18)</f>
        <v>400000</v>
      </c>
    </row>
    <row r="19" spans="1:6" ht="15" customHeight="1" x14ac:dyDescent="0.35">
      <c r="A19" s="11"/>
      <c r="B19" s="29" t="s">
        <v>32</v>
      </c>
      <c r="C19" s="26">
        <f>SUM(C17:C18)</f>
        <v>1200000</v>
      </c>
      <c r="D19" s="26">
        <f>SUM(D17:D18)</f>
        <v>1500000</v>
      </c>
      <c r="E19" s="26">
        <f>SUM(E17:E18)</f>
        <v>1500000</v>
      </c>
      <c r="F19" s="26">
        <f>SUM(F17:F18)</f>
        <v>4200000</v>
      </c>
    </row>
    <row r="20" spans="1:6" ht="15" customHeight="1" x14ac:dyDescent="0.35">
      <c r="A20" s="11"/>
      <c r="B20" s="29" t="s">
        <v>33</v>
      </c>
      <c r="C20" s="26">
        <f>+C13-C19</f>
        <v>300000</v>
      </c>
      <c r="D20" s="26">
        <f>+D13-D19</f>
        <v>300000</v>
      </c>
      <c r="E20" s="26">
        <f>+E13-E19</f>
        <v>1000000</v>
      </c>
      <c r="F20" s="26">
        <f>+F13-F19</f>
        <v>1600000</v>
      </c>
    </row>
    <row r="21" spans="1:6" ht="15" customHeight="1" x14ac:dyDescent="0.35">
      <c r="A21" s="11"/>
      <c r="B21" s="30" t="s">
        <v>28</v>
      </c>
      <c r="C21" s="27">
        <f>MAX(0, MIN(1,C20/$F$20))</f>
        <v>0.1875</v>
      </c>
      <c r="D21" s="27">
        <f>MAX(0, MIN(1,D20/$F$20))</f>
        <v>0.1875</v>
      </c>
      <c r="E21" s="27">
        <f>MAX(0, MIN(1,E20/$F$20))</f>
        <v>0.625</v>
      </c>
      <c r="F21" s="27">
        <f>SUM(C21:E21)</f>
        <v>1</v>
      </c>
    </row>
    <row r="22" spans="1:6" ht="9" customHeight="1" x14ac:dyDescent="0.35">
      <c r="A22" s="11"/>
      <c r="F22" s="31"/>
    </row>
    <row r="23" spans="1:6" ht="15" customHeight="1" x14ac:dyDescent="0.35">
      <c r="A23" s="11" t="s">
        <v>15</v>
      </c>
      <c r="B23" s="4" t="s">
        <v>34</v>
      </c>
      <c r="C23" s="4" t="s">
        <v>45</v>
      </c>
      <c r="D23" s="4" t="s">
        <v>46</v>
      </c>
      <c r="E23" s="4" t="s">
        <v>47</v>
      </c>
      <c r="F23" s="4" t="s">
        <v>48</v>
      </c>
    </row>
    <row r="24" spans="1:6" ht="15" customHeight="1" x14ac:dyDescent="0.35">
      <c r="A24" s="11"/>
      <c r="B24" s="17" t="s">
        <v>35</v>
      </c>
      <c r="C24" s="25">
        <v>105000</v>
      </c>
      <c r="D24" s="25">
        <v>120000</v>
      </c>
      <c r="E24" s="25">
        <v>235000</v>
      </c>
      <c r="F24" s="26">
        <f>SUM(其他成本[[#This Row],[细化名称 1]:[细化名称 3]])</f>
        <v>460000</v>
      </c>
    </row>
    <row r="25" spans="1:6" ht="15" customHeight="1" x14ac:dyDescent="0.35">
      <c r="A25" s="11"/>
      <c r="B25" s="17" t="s">
        <v>36</v>
      </c>
      <c r="C25" s="25">
        <v>150000</v>
      </c>
      <c r="D25" s="25">
        <v>125000</v>
      </c>
      <c r="E25" s="25">
        <v>275000</v>
      </c>
      <c r="F25" s="26">
        <f>SUM(C25:E25)</f>
        <v>550000</v>
      </c>
    </row>
    <row r="26" spans="1:6" ht="15" customHeight="1" x14ac:dyDescent="0.35">
      <c r="A26" s="11"/>
      <c r="B26" s="17" t="s">
        <v>37</v>
      </c>
      <c r="C26" s="25">
        <v>80000</v>
      </c>
      <c r="D26" s="25">
        <v>190000</v>
      </c>
      <c r="E26" s="25">
        <v>140000</v>
      </c>
      <c r="F26" s="26">
        <f>SUM(C26:E26)</f>
        <v>410000</v>
      </c>
    </row>
    <row r="27" spans="1:6" ht="15" customHeight="1" x14ac:dyDescent="0.35">
      <c r="A27" s="11"/>
      <c r="B27" s="29" t="s">
        <v>38</v>
      </c>
      <c r="C27" s="26">
        <f>SUM(C24:C26)</f>
        <v>335000</v>
      </c>
      <c r="D27" s="26">
        <f>SUM(D24:D26)</f>
        <v>435000</v>
      </c>
      <c r="E27" s="26">
        <f>SUM(E24:E26)</f>
        <v>650000</v>
      </c>
      <c r="F27" s="26">
        <f>SUM(F24:F26)</f>
        <v>1420000</v>
      </c>
    </row>
    <row r="28" spans="1:6" ht="15" customHeight="1" x14ac:dyDescent="0.35">
      <c r="A28" s="11"/>
      <c r="B28" s="29" t="s">
        <v>39</v>
      </c>
      <c r="C28" s="26">
        <f>+C20-C27</f>
        <v>-35000</v>
      </c>
      <c r="D28" s="26">
        <f>+D20-D27</f>
        <v>-135000</v>
      </c>
      <c r="E28" s="26">
        <f>+E20-E27</f>
        <v>350000</v>
      </c>
      <c r="F28" s="26">
        <f>SUM(C28:E28)</f>
        <v>180000</v>
      </c>
    </row>
    <row r="29" spans="1:6" ht="15" customHeight="1" x14ac:dyDescent="0.35">
      <c r="A29" s="11"/>
      <c r="B29" s="30" t="s">
        <v>28</v>
      </c>
      <c r="C29" s="27">
        <f>MAX(0,MIN(1, C28/$F$28))</f>
        <v>0</v>
      </c>
      <c r="D29" s="27">
        <f>MAX(0,MIN(1, D28/$F$28))</f>
        <v>0</v>
      </c>
      <c r="E29" s="27">
        <f>MAX(0,MIN(1, E28/$F$28))</f>
        <v>1</v>
      </c>
      <c r="F29" s="27">
        <f>SUM(C29:E29)</f>
        <v>1</v>
      </c>
    </row>
    <row r="30" spans="1:6" ht="9" customHeight="1" x14ac:dyDescent="0.35">
      <c r="A30" s="11"/>
      <c r="B30" s="28"/>
      <c r="C30" s="24"/>
      <c r="D30" s="24"/>
      <c r="E30" s="24"/>
      <c r="F30" s="24"/>
    </row>
    <row r="31" spans="1:6" s="24" customFormat="1" ht="15" customHeight="1" x14ac:dyDescent="0.35">
      <c r="A31" s="32" t="s">
        <v>16</v>
      </c>
      <c r="B31" s="4" t="s">
        <v>40</v>
      </c>
      <c r="C31" s="33" t="s">
        <v>45</v>
      </c>
      <c r="D31" s="33" t="s">
        <v>46</v>
      </c>
      <c r="E31" s="33" t="s">
        <v>47</v>
      </c>
      <c r="F31" s="33" t="s">
        <v>49</v>
      </c>
    </row>
    <row r="32" spans="1:6" ht="15" customHeight="1" x14ac:dyDescent="0.35">
      <c r="A32" s="11"/>
      <c r="B32" s="17" t="s">
        <v>41</v>
      </c>
      <c r="C32" s="26">
        <f>+C24/C8</f>
        <v>52500</v>
      </c>
      <c r="D32" s="26">
        <f>+D24/D8</f>
        <v>30000</v>
      </c>
      <c r="E32" s="26">
        <f>+E24/E8</f>
        <v>58750</v>
      </c>
      <c r="F32" s="25"/>
    </row>
    <row r="33" spans="1:6" ht="15" customHeight="1" x14ac:dyDescent="0.35">
      <c r="A33" s="11"/>
      <c r="B33" s="17" t="s">
        <v>42</v>
      </c>
      <c r="C33" s="26">
        <f>-C26/C9</f>
        <v>80000</v>
      </c>
      <c r="D33" s="26">
        <f>-D26/D9</f>
        <v>95000</v>
      </c>
      <c r="E33" s="26">
        <f>-E26/E9</f>
        <v>70000</v>
      </c>
      <c r="F33" s="25"/>
    </row>
    <row r="34" spans="1:6" ht="15" customHeight="1" x14ac:dyDescent="0.35">
      <c r="A34" s="11"/>
      <c r="B34" s="17" t="s">
        <v>43</v>
      </c>
      <c r="C34" s="26">
        <f>+C26/客户活动[[#Totals],[细化名称 1]]</f>
        <v>13333.333333333334</v>
      </c>
      <c r="D34" s="26">
        <f>+D25/客户活动[[#Totals],[细化名称 2]]</f>
        <v>12500</v>
      </c>
      <c r="E34" s="26">
        <f>+E25/客户活动[[#Totals],[细化名称 3]]</f>
        <v>27500</v>
      </c>
      <c r="F34" s="25"/>
    </row>
    <row r="35" spans="1:6" ht="15" customHeight="1" x14ac:dyDescent="0.35">
      <c r="A35" s="11"/>
      <c r="B35" s="20" t="s">
        <v>44</v>
      </c>
      <c r="C35" s="34">
        <f>+C29/客户活动[[#Totals],[细化名称 1]]</f>
        <v>0</v>
      </c>
      <c r="D35" s="34">
        <f>+D28/客户活动[[#Totals],[细化名称 2]]</f>
        <v>-13500</v>
      </c>
      <c r="E35" s="34">
        <f>+E28/客户活动[[#Totals],[细化名称 3]]</f>
        <v>35000</v>
      </c>
      <c r="F35" s="35"/>
    </row>
    <row r="36" spans="1:6" ht="15" customHeight="1" x14ac:dyDescent="0.35">
      <c r="A36" s="11"/>
      <c r="B36" s="28"/>
      <c r="C36" s="36"/>
    </row>
    <row r="37" spans="1:6" ht="237.95" customHeight="1" x14ac:dyDescent="0.35">
      <c r="A37" s="11" t="s">
        <v>50</v>
      </c>
      <c r="B37" s="38" t="s">
        <v>51</v>
      </c>
      <c r="C37" s="38"/>
      <c r="D37" s="38"/>
      <c r="E37" s="38"/>
      <c r="F37" s="38"/>
    </row>
    <row r="38" spans="1:6" ht="15" customHeight="1" x14ac:dyDescent="0.35">
      <c r="A38" s="11"/>
      <c r="C38" s="37"/>
    </row>
    <row r="39" spans="1:6" ht="15" customHeight="1" x14ac:dyDescent="0.35">
      <c r="A39" s="11"/>
      <c r="C39" s="37"/>
    </row>
    <row r="40" spans="1:6" ht="15" customHeight="1" x14ac:dyDescent="0.35">
      <c r="A40" s="11"/>
    </row>
    <row r="41" spans="1:6" ht="15" customHeight="1" x14ac:dyDescent="0.35">
      <c r="A41" s="11"/>
      <c r="C41" s="37"/>
    </row>
    <row r="42" spans="1:6" ht="15" customHeight="1" x14ac:dyDescent="0.35">
      <c r="A42" s="11"/>
      <c r="C42" s="37"/>
    </row>
  </sheetData>
  <mergeCells count="1">
    <mergeCell ref="B37:F37"/>
  </mergeCells>
  <phoneticPr fontId="31" type="noConversion"/>
  <printOptions horizontalCentered="1" verticalCentered="1"/>
  <pageMargins left="0.4" right="0.4" top="0.4" bottom="0.4" header="0.3" footer="0.3"/>
  <pageSetup paperSize="9" scale="78" orientation="portrait" r:id="rId1"/>
  <ignoredErrors>
    <ignoredError sqref="C13:E13 F24 F27" calculatedColumn="1"/>
  </ignoredErrors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xr2:uid="{00000000-0003-0000-0000-000000000000}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客户盈利能力!C32:E32</xm:f>
              <xm:sqref>F32</xm:sqref>
            </x14:sparkline>
            <x14:sparkline>
              <xm:f>客户盈利能力!C33:E33</xm:f>
              <xm:sqref>F33</xm:sqref>
            </x14:sparkline>
            <x14:sparkline>
              <xm:f>客户盈利能力!C34:E34</xm:f>
              <xm:sqref>F34</xm:sqref>
            </x14:sparkline>
            <x14:sparkline>
              <xm:f>客户盈利能力!C35:E35</xm:f>
              <xm:sqref>F35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开始</vt:lpstr>
      <vt:lpstr>客户盈利能力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2018-05-24T06:59:28Z</dcterms:created>
  <dcterms:modified xsi:type="dcterms:W3CDTF">2018-11-29T09:02:39Z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