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1"/>
  <workbookPr codeName="ThisWorkbook"/>
  <mc:AlternateContent xmlns:mc="http://schemas.openxmlformats.org/markup-compatibility/2006">
    <mc:Choice Requires="x15">
      <x15ac:absPath xmlns:x15ac="http://schemas.microsoft.com/office/spreadsheetml/2010/11/ac" url="\\store\Phases6\Accounts\Template\O16_Template\20181122_Accessibility_Excel_Word_PPT_Win32_Q2_B11\04_PreDTP_Done\id-ID\"/>
    </mc:Choice>
  </mc:AlternateContent>
  <bookViews>
    <workbookView xWindow="0" yWindow="0" windowWidth="24000" windowHeight="13635" xr2:uid="{00000000-000D-0000-FFFF-FFFF00000000}"/>
  </bookViews>
  <sheets>
    <sheet name="Mulai" sheetId="3" r:id="rId1"/>
    <sheet name="Profitabilitas Pelanggan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D10" i="2"/>
  <c r="E10" i="2"/>
  <c r="E34" i="2" l="1"/>
  <c r="D34" i="2"/>
  <c r="C34" i="2"/>
  <c r="F24" i="2"/>
  <c r="F25" i="2"/>
  <c r="F26" i="2"/>
  <c r="F13" i="2"/>
  <c r="D14" i="2" l="1"/>
  <c r="E14" i="2"/>
  <c r="C14" i="2"/>
  <c r="F27" i="2"/>
  <c r="F14" i="2" l="1"/>
  <c r="E33" i="2" l="1"/>
  <c r="D33" i="2"/>
  <c r="C33" i="2"/>
  <c r="E32" i="2"/>
  <c r="D32" i="2"/>
  <c r="C32" i="2"/>
  <c r="E27" i="2"/>
  <c r="D27" i="2"/>
  <c r="C27" i="2"/>
  <c r="E19" i="2"/>
  <c r="E20" i="2" s="1"/>
  <c r="D19" i="2"/>
  <c r="D20" i="2" s="1"/>
  <c r="C19" i="2"/>
  <c r="F18" i="2"/>
  <c r="F17" i="2"/>
  <c r="F9" i="2"/>
  <c r="F8" i="2"/>
  <c r="F7" i="2"/>
  <c r="F10" i="2" l="1"/>
  <c r="E28" i="2"/>
  <c r="E35" i="2" s="1"/>
  <c r="D28" i="2"/>
  <c r="D35" i="2" s="1"/>
  <c r="F19" i="2"/>
  <c r="F20" i="2" s="1"/>
  <c r="C20" i="2"/>
  <c r="C28" i="2" s="1"/>
  <c r="F28" i="2" l="1"/>
  <c r="C21" i="2"/>
  <c r="E21" i="2"/>
  <c r="D21" i="2"/>
  <c r="F21" i="2" l="1"/>
  <c r="E29" i="2"/>
  <c r="D29" i="2"/>
  <c r="C29" i="2"/>
  <c r="C35" i="2" s="1"/>
  <c r="F29" i="2" l="1"/>
</calcChain>
</file>

<file path=xl/sharedStrings.xml><?xml version="1.0" encoding="utf-8"?>
<sst xmlns="http://schemas.openxmlformats.org/spreadsheetml/2006/main" count="69" uniqueCount="52">
  <si>
    <t>TENTANG TEMPLAT INI</t>
  </si>
  <si>
    <t>Gunakan Analisis Profitabilitas Pelanggan ini untuk mencatat Aktivitas Pelanggan, Biaya Penjualan, dan biaya lainnya.</t>
  </si>
  <si>
    <t>Isi informasi seperti Nama Perusahaan dan Tanggal, serta detail dalam tabel.</t>
  </si>
  <si>
    <t>Nilai dalam sel yang berisi rumus dan tabel Metrik Ringkasan dihitung secara otomatis, dan Bagan akan diperbarui.</t>
  </si>
  <si>
    <t xml:space="preserve">Catatan:  </t>
  </si>
  <si>
    <t>Instruksi Tambahan telah tersedia di kolom A dalam lembar kerja PROFITABILITAS PELANGGAN. Teks ini sengaja disembunyikan. Untuk menghapus teks, pilih kolom A, lalu pilih HAPUS. Untuk memperlihatkan teks, pilih kolom A, lalu ubah warna font.</t>
  </si>
  <si>
    <t>Untuk mempelajari selengkapnya tentang tabel dalam lembar kerja ini, tekan SHIFT kemudian F10 dalam tabel, pilih opsi TABEL, lalu pilih TEKS ALTERNATIF.</t>
  </si>
  <si>
    <t>Buat Analisis Profitabilitas Pelanggan dalam lembar kerja ini. Instruksi bermanfaat tentang cara menggunakan lembar kerja berada dalam sel di kolom ini Tekan panah bawah untuk memulai.</t>
  </si>
  <si>
    <t>Masukkan Nama Perusahaan dalam sel di sebelah kanan.</t>
  </si>
  <si>
    <t>Judul lembar kerja ini terletak dalam sel di sebelah kanan.</t>
  </si>
  <si>
    <t>Masukkan Tanggal dalam sel di sebelah kanan.</t>
  </si>
  <si>
    <t>Tips berada dalam sel di sebelah kanan.</t>
  </si>
  <si>
    <t>Masukkan detail dalam tabel Aktivitas Pelanggan dimulai dari sel di sebelah kanan. Instruksi berikutnya berada dalam sel A12.</t>
  </si>
  <si>
    <t>Masukkan detail dalam tabel Analisis Profitabilitas dimulai dari sel di sebelah kanan. Instruksi berikutnya berada dalam sel A16.</t>
  </si>
  <si>
    <t>Masukkan detail dalam tabel Biaya Penjualan dimulai dari sel di sebelah kanan. Instruksi berikutnya berada dalam sel A23.</t>
  </si>
  <si>
    <t>Masukkan detail dalam tabel Biaya Lainnya dimulai dari sel di sebelah kanan. Instruksi berikutnya berada dalam sel A31.</t>
  </si>
  <si>
    <t>Tabel Metrik Ringkasan yang dimulai dalam sel di sebelah kanan diperbarui secara otomatis. Instruksi berikutnya berada dalam sel A37.</t>
  </si>
  <si>
    <t>Bagan kolom tergugus yang menampilkan Metrik Ringkasan per Segmen Pelanggan berada dalam sel di sebelah kanan.</t>
  </si>
  <si>
    <t>Nama Perusahaan</t>
  </si>
  <si>
    <t>Analisis profitabilitas Pelanggan</t>
  </si>
  <si>
    <t>Tanggal</t>
  </si>
  <si>
    <t>Sel berwarna abu-abu akan dihitung untuk Anda. Anda tidak perlu memasukkan apa pun ke dalamnya.</t>
  </si>
  <si>
    <t>Aktivitas Pelanggan:</t>
  </si>
  <si>
    <t>Jumlah pelanggan aktif: Awal periode</t>
  </si>
  <si>
    <t>Jumlah pelanggan yang bertambah</t>
  </si>
  <si>
    <t>Jumlah pelanggan yang hilang/berhenti</t>
  </si>
  <si>
    <t>Jumlah pelanggan aktif: Akhir periode</t>
  </si>
  <si>
    <t>Analisis Profitabilitas:</t>
  </si>
  <si>
    <t>Pendapatan per segmen</t>
  </si>
  <si>
    <t>Bobot</t>
  </si>
  <si>
    <t>Biaya penjualan:</t>
  </si>
  <si>
    <t>Biaya layanan dan dukungan yang sedang berlangsung</t>
  </si>
  <si>
    <t>Biaya pelanggan langsung lainnya</t>
  </si>
  <si>
    <t>Total biaya penjualan</t>
  </si>
  <si>
    <t>Margin kotor</t>
  </si>
  <si>
    <t>Biaya lainnya:</t>
  </si>
  <si>
    <t>Akuisisi pelanggan</t>
  </si>
  <si>
    <t>Pemasaran pelanggan</t>
  </si>
  <si>
    <t>Penghentian pelanggan</t>
  </si>
  <si>
    <t>Total biaya pelanggan lainnya</t>
  </si>
  <si>
    <t>Laba pelanggan per segmen</t>
  </si>
  <si>
    <t>Metrik Ringkasan:</t>
  </si>
  <si>
    <t>Rata-rata biaya per pelanggan yang diperoleh</t>
  </si>
  <si>
    <t>Rata-rata biaya per pelanggan yang berhenti</t>
  </si>
  <si>
    <t>Rata-rata biaya pemasaran per pelanggan aktif</t>
  </si>
  <si>
    <t>Laba rata-rata (kehilangan) per pelanggan</t>
  </si>
  <si>
    <t>Bagan kolom tergugus yang menampilkan Metrik Ringkasan per Segmen Pelanggan berada dalam sel ini.</t>
  </si>
  <si>
    <t>Nama Segmen 1</t>
  </si>
  <si>
    <t>Nama Segmen 2</t>
  </si>
  <si>
    <t>Nama Segmen 3</t>
  </si>
  <si>
    <t>Keseluruhan</t>
  </si>
  <si>
    <t>Tren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</si>
</sst>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8" formatCode="&quot;Rp&quot;#,##0.00;[Red]\-&quot;Rp&quot;#,##0.00"/>
    <numFmt numFmtId="42" formatCode="_-&quot;Rp&quot;* #,##0_-;\-&quot;Rp&quot;* #,##0_-;_-&quot;Rp&quot;* &quot;-&quot;_-;_-@_-"/>
    <numFmt numFmtId="44" formatCode="_-&quot;Rp&quot;* #,##0.00_-;\-&quot;Rp&quot;* #,##0.00_-;_-&quot;Rp&quot;* &quot;-&quot;??_-;_-@_-"/>
    <numFmt numFmtId="164" formatCode="_(* #,##0_);_(* \(#,##0\);_(* &quot;-&quot;_);_(@_)"/>
    <numFmt numFmtId="165" formatCode="_(* #,##0.00_);_(* \(#,##0.00\);_(* &quot;-&quot;??_);_(@_)"/>
    <numFmt numFmtId="166" formatCode="&quot;Rp&quot;#,##0;[Red]&quot;Rp&quot;#,##0"/>
    <numFmt numFmtId="167" formatCode="0_ ;[Red]\-0\ "/>
  </numFmts>
  <fonts count="31" x14ac:knownFonts="1">
    <font>
      <sz val="10"/>
      <color theme="1" tint="0.2499465926084170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color theme="1"/>
      <name val="Sylfaen"/>
      <family val="1"/>
      <scheme val="minor"/>
    </font>
    <font>
      <b/>
      <sz val="14"/>
      <color theme="1"/>
      <name val="Sylfaen"/>
      <family val="1"/>
      <scheme val="minor"/>
    </font>
    <font>
      <i/>
      <sz val="10"/>
      <color theme="1"/>
      <name val="Sylfaen"/>
      <family val="1"/>
      <scheme val="minor"/>
    </font>
    <font>
      <sz val="12"/>
      <color theme="1"/>
      <name val="Sylfaen"/>
      <family val="1"/>
      <scheme val="minor"/>
    </font>
    <font>
      <i/>
      <sz val="8"/>
      <color theme="1" tint="0.34998626667073579"/>
      <name val="Sylfaen"/>
      <family val="2"/>
      <scheme val="minor"/>
    </font>
    <font>
      <sz val="10"/>
      <color theme="1"/>
      <name val="Sylfaen"/>
      <family val="2"/>
      <scheme val="minor"/>
    </font>
    <font>
      <sz val="10"/>
      <color theme="0" tint="-4.9989318521683403E-2"/>
      <name val="Sylfaen"/>
      <family val="2"/>
      <scheme val="minor"/>
    </font>
    <font>
      <sz val="24"/>
      <color theme="1" tint="0.24994659260841701"/>
      <name val="Sylfaen"/>
      <family val="2"/>
      <scheme val="major"/>
    </font>
    <font>
      <sz val="20"/>
      <color theme="1" tint="0.24994659260841701"/>
      <name val="Sylfaen"/>
      <family val="2"/>
      <scheme val="major"/>
    </font>
    <font>
      <sz val="14"/>
      <color theme="1" tint="0.24994659260841701"/>
      <name val="Sylfaen"/>
      <family val="2"/>
      <scheme val="major"/>
    </font>
    <font>
      <b/>
      <sz val="10"/>
      <color theme="0" tint="-4.9989318521683403E-2"/>
      <name val="Sylfaen"/>
      <family val="2"/>
      <scheme val="major"/>
    </font>
    <font>
      <sz val="10"/>
      <color theme="0"/>
      <name val="Sylfaen"/>
      <family val="1"/>
      <scheme val="minor"/>
    </font>
    <font>
      <b/>
      <sz val="16"/>
      <color theme="1" tint="0.249977111117893"/>
      <name val="Sylfaen"/>
      <family val="1"/>
      <scheme val="minor"/>
    </font>
    <font>
      <sz val="10"/>
      <color theme="1" tint="0.24994659260841701"/>
      <name val="Sylfaen"/>
      <family val="2"/>
      <scheme val="minor"/>
    </font>
    <font>
      <sz val="11"/>
      <color theme="1" tint="0.24994659260841701"/>
      <name val="Sylfaen"/>
      <family val="1"/>
      <scheme val="minor"/>
    </font>
    <font>
      <b/>
      <sz val="11"/>
      <color theme="1" tint="0.24994659260841701"/>
      <name val="Sylfaen"/>
      <family val="1"/>
      <scheme val="minor"/>
    </font>
    <font>
      <sz val="18"/>
      <color theme="3"/>
      <name val="Sylfaen"/>
      <family val="2"/>
      <scheme val="maj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i/>
      <sz val="11"/>
      <color rgb="FF7F7F7F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9" fillId="0" borderId="0" applyNumberFormat="0" applyFill="0" applyProtection="0">
      <alignment horizontal="left" vertical="center"/>
    </xf>
    <xf numFmtId="0" fontId="10" fillId="2" borderId="0" applyNumberFormat="0" applyProtection="0">
      <alignment horizontal="left" vertical="center"/>
    </xf>
    <xf numFmtId="0" fontId="11" fillId="0" borderId="0" applyNumberFormat="0" applyFill="0" applyProtection="0">
      <alignment horizontal="left" vertical="center"/>
    </xf>
    <xf numFmtId="0" fontId="12" fillId="3" borderId="0" applyNumberFormat="0" applyProtection="0">
      <alignment vertical="center"/>
    </xf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4" applyNumberFormat="0" applyAlignment="0" applyProtection="0"/>
    <xf numFmtId="0" fontId="23" fillId="11" borderId="5" applyNumberFormat="0" applyAlignment="0" applyProtection="0"/>
    <xf numFmtId="0" fontId="24" fillId="11" borderId="4" applyNumberFormat="0" applyAlignment="0" applyProtection="0"/>
    <xf numFmtId="0" fontId="25" fillId="0" borderId="6" applyNumberFormat="0" applyFill="0" applyAlignment="0" applyProtection="0"/>
    <xf numFmtId="0" fontId="26" fillId="12" borderId="7" applyNumberFormat="0" applyAlignment="0" applyProtection="0"/>
    <xf numFmtId="0" fontId="27" fillId="0" borderId="0" applyNumberFormat="0" applyFill="0" applyBorder="0" applyAlignment="0" applyProtection="0"/>
    <xf numFmtId="0" fontId="15" fillId="13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11" fillId="0" borderId="0" xfId="3">
      <alignment horizontal="left" vertical="center"/>
    </xf>
    <xf numFmtId="0" fontId="2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1">
      <alignment horizontal="left" vertical="center"/>
    </xf>
    <xf numFmtId="0" fontId="10" fillId="2" borderId="0" xfId="2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4" fontId="11" fillId="0" borderId="0" xfId="3" applyNumberFormat="1">
      <alignment horizontal="left" vertical="center"/>
    </xf>
    <xf numFmtId="0" fontId="7" fillId="0" borderId="2" xfId="0" applyFont="1" applyBorder="1" applyAlignment="1">
      <alignment horizontal="left"/>
    </xf>
    <xf numFmtId="9" fontId="7" fillId="4" borderId="2" xfId="0" applyNumberFormat="1" applyFont="1" applyFill="1" applyBorder="1" applyAlignment="1">
      <alignment horizontal="right"/>
    </xf>
    <xf numFmtId="0" fontId="7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5" borderId="0" xfId="4" applyFill="1">
      <alignment vertical="center"/>
    </xf>
    <xf numFmtId="0" fontId="8" fillId="5" borderId="0" xfId="0" applyFont="1" applyFill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6" borderId="0" xfId="0" applyFont="1" applyFill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166" fontId="7" fillId="0" borderId="0" xfId="0" applyNumberFormat="1" applyFont="1" applyAlignment="1">
      <alignment horizontal="center"/>
    </xf>
    <xf numFmtId="167" fontId="7" fillId="0" borderId="1" xfId="0" applyNumberFormat="1" applyFont="1" applyBorder="1" applyAlignment="1">
      <alignment horizontal="right"/>
    </xf>
    <xf numFmtId="167" fontId="7" fillId="4" borderId="1" xfId="0" applyNumberFormat="1" applyFont="1" applyFill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2" fillId="4" borderId="3" xfId="0" applyNumberFormat="1" applyFont="1" applyFill="1" applyBorder="1" applyAlignment="1">
      <alignment horizontal="right"/>
    </xf>
    <xf numFmtId="8" fontId="7" fillId="0" borderId="1" xfId="0" applyNumberFormat="1" applyFont="1" applyBorder="1" applyAlignment="1">
      <alignment horizontal="right"/>
    </xf>
    <xf numFmtId="8" fontId="7" fillId="4" borderId="1" xfId="0" applyNumberFormat="1" applyFont="1" applyFill="1" applyBorder="1" applyAlignment="1">
      <alignment horizontal="right"/>
    </xf>
    <xf numFmtId="8" fontId="7" fillId="4" borderId="2" xfId="0" applyNumberFormat="1" applyFont="1" applyFill="1" applyBorder="1" applyAlignment="1">
      <alignment horizontal="right"/>
    </xf>
    <xf numFmtId="8" fontId="7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20% - Aksen1" xfId="24" builtinId="30" customBuiltin="1"/>
    <cellStyle name="20% - Aksen2" xfId="28" builtinId="34" customBuiltin="1"/>
    <cellStyle name="20% - Aksen3" xfId="32" builtinId="38" customBuiltin="1"/>
    <cellStyle name="20% - Aksen4" xfId="36" builtinId="42" customBuiltin="1"/>
    <cellStyle name="20% - Aksen5" xfId="40" builtinId="46" customBuiltin="1"/>
    <cellStyle name="20% - Aksen6" xfId="44" builtinId="50" customBuiltin="1"/>
    <cellStyle name="40% - Aksen1" xfId="25" builtinId="31" customBuiltin="1"/>
    <cellStyle name="40% - Aksen2" xfId="29" builtinId="35" customBuiltin="1"/>
    <cellStyle name="40% - Aksen3" xfId="33" builtinId="39" customBuiltin="1"/>
    <cellStyle name="40% - Aksen4" xfId="37" builtinId="43" customBuiltin="1"/>
    <cellStyle name="40% - Aksen5" xfId="41" builtinId="47" customBuiltin="1"/>
    <cellStyle name="40% - Aksen6" xfId="45" builtinId="51" customBuiltin="1"/>
    <cellStyle name="60% - Aksen1" xfId="26" builtinId="32" customBuiltin="1"/>
    <cellStyle name="60% - Aksen2" xfId="30" builtinId="36" customBuiltin="1"/>
    <cellStyle name="60% - Aksen3" xfId="34" builtinId="40" customBuiltin="1"/>
    <cellStyle name="60% - Aksen4" xfId="38" builtinId="44" customBuiltin="1"/>
    <cellStyle name="60% - Aksen5" xfId="42" builtinId="48" customBuiltin="1"/>
    <cellStyle name="60% - Aksen6" xfId="46" builtinId="52" customBuiltin="1"/>
    <cellStyle name="Aksen1" xfId="23" builtinId="29" customBuiltin="1"/>
    <cellStyle name="Aksen2" xfId="27" builtinId="33" customBuiltin="1"/>
    <cellStyle name="Aksen3" xfId="31" builtinId="37" customBuiltin="1"/>
    <cellStyle name="Aksen4" xfId="35" builtinId="41" customBuiltin="1"/>
    <cellStyle name="Aksen5" xfId="39" builtinId="45" customBuiltin="1"/>
    <cellStyle name="Aksen6" xfId="43" builtinId="49" customBuiltin="1"/>
    <cellStyle name="Baik" xfId="11" builtinId="26" customBuiltin="1"/>
    <cellStyle name="Buruk" xfId="12" builtinId="27" customBuiltin="1"/>
    <cellStyle name="Catatan" xfId="20" builtinId="10" customBuiltin="1"/>
    <cellStyle name="Judul" xfId="10" builtinId="15" customBuiltin="1"/>
    <cellStyle name="Judul 1" xfId="1" builtinId="16" customBuiltin="1"/>
    <cellStyle name="Judul 2" xfId="2" builtinId="17" customBuiltin="1"/>
    <cellStyle name="Judul 3" xfId="3" builtinId="18" customBuiltin="1"/>
    <cellStyle name="Judul 4" xfId="4" builtinId="19" customBuiltin="1"/>
    <cellStyle name="Keluaran" xfId="15" builtinId="21" customBuiltin="1"/>
    <cellStyle name="Koma" xfId="5" builtinId="3" customBuiltin="1"/>
    <cellStyle name="Koma [0]" xfId="6" builtinId="6" customBuiltin="1"/>
    <cellStyle name="Masukan" xfId="14" builtinId="20" customBuiltin="1"/>
    <cellStyle name="Mata Uang" xfId="7" builtinId="4" customBuiltin="1"/>
    <cellStyle name="Mata Uang [0]" xfId="8" builtinId="7" customBuiltin="1"/>
    <cellStyle name="Netral" xfId="13" builtinId="28" customBuiltin="1"/>
    <cellStyle name="Normal" xfId="0" builtinId="0" customBuiltin="1"/>
    <cellStyle name="Perhitungan" xfId="16" builtinId="22" customBuiltin="1"/>
    <cellStyle name="Persen" xfId="9" builtinId="5" customBuiltin="1"/>
    <cellStyle name="Sel Periksa" xfId="18" builtinId="23" customBuiltin="1"/>
    <cellStyle name="Sel Tertaut" xfId="17" builtinId="24" customBuiltin="1"/>
    <cellStyle name="Teks Penjelasan" xfId="21" builtinId="53" customBuiltin="1"/>
    <cellStyle name="Teks Peringatan" xfId="19" builtinId="11" customBuiltin="1"/>
    <cellStyle name="Total" xfId="22" builtinId="25" customBuiltin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&quot;Rp&quot;#,##0.00;[Red]\-&quot;Rp&quot;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&quot;Rp&quot;#,##0.00;[Red]\-&quot;Rp&quot;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2" formatCode="&quot;Rp&quot;#,##0.00;[Red]\-&quot;Rp&quot;#,##0.00"/>
    </dxf>
    <dxf>
      <font>
        <b val="0"/>
        <i val="0"/>
      </font>
    </dxf>
    <dxf>
      <font>
        <b val="0"/>
        <i val="0"/>
        <color theme="0"/>
      </font>
      <fill>
        <patternFill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&quot;Rp&quot;#,##0.00;[Red]\-&quot;Rp&quot;#,##0.00"/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&quot;Rp&quot;#,##0.00;[Red]\-&quot;Rp&quot;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&quot;Rp&quot;#,##0.00;[Red]\-&quot;Rp&quot;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&quot;Rp&quot;#,##0.00;[Red]\-&quot;Rp&quot;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Sylfaen"/>
        <family val="2"/>
        <scheme val="minor"/>
      </font>
      <numFmt numFmtId="0" formatCode="General"/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68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68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numFmt numFmtId="168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7" formatCode="0_ ;[Red]\-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7" formatCode="0_ ;[Red]\-0\ 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7" formatCode="0_ ;[Red]\-0\ 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7" formatCode="0_ ;[Red]\-0\ 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/>
      </border>
    </dxf>
    <dxf>
      <font>
        <b val="0"/>
        <family val="1"/>
      </font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right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-0.499984740745262"/>
        </patternFill>
      </fill>
    </dxf>
  </dxfs>
  <tableStyles count="1" defaultTableStyle="TableStyleMedium2" defaultPivotStyle="PivotStyleLight16">
    <tableStyle name="Analisis" pivot="0" count="3" xr9:uid="{9FA7E540-D70E-4911-9BDC-F36051D9879C}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Sylfaen"/>
                <a:ea typeface="Sylfaen"/>
                <a:cs typeface="Sylfaen"/>
              </a:defRPr>
            </a:pPr>
            <a:r>
              <a:rPr lang="en-US"/>
              <a:t>Metrik Ringkasan per Segmen Pelanggan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Sylfaen"/>
              <a:ea typeface="Sylfaen"/>
              <a:cs typeface="Sylfaen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'Profitabilitas Pelanggan'!$B$32</c:f>
              <c:strCache>
                <c:ptCount val="1"/>
                <c:pt idx="0">
                  <c:v>Rata-rata biaya per pelanggan yang diperoleh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'Profitabilitas Pelanggan'!$C$31:$E$31</c:f>
              <c:strCache>
                <c:ptCount val="3"/>
                <c:pt idx="0">
                  <c:v>Nama Segmen 1</c:v>
                </c:pt>
                <c:pt idx="1">
                  <c:v>Nama Segmen 2</c:v>
                </c:pt>
                <c:pt idx="2">
                  <c:v>Nama Segmen 3</c:v>
                </c:pt>
              </c:strCache>
            </c:strRef>
          </c:cat>
          <c:val>
            <c:numRef>
              <c:f>'Profitabilitas Pelanggan'!$C$32:$E$32</c:f>
              <c:numCache>
                <c:formatCode>"Rp"#,##0.00_);[Red]\("Rp"#,##0.00\)</c:formatCode>
                <c:ptCount val="3"/>
                <c:pt idx="0">
                  <c:v>52500</c:v>
                </c:pt>
                <c:pt idx="1">
                  <c:v>30000</c:v>
                </c:pt>
                <c:pt idx="2">
                  <c:v>58750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5-40E9-85D7-09C42CB19E38}"/>
            </c:ext>
          </c:extLst>
        </c:ser>
        <c:ser>
          <c:idx val="1"/>
          <c:order val="1"/>
          <c:tx>
            <c:strRef>
              <c:f>'Profitabilitas Pelanggan'!$B$33</c:f>
              <c:strCache>
                <c:ptCount val="1"/>
                <c:pt idx="0">
                  <c:v>Rata-rata biaya per pelanggan yang berhenti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'Profitabilitas Pelanggan'!$C$31:$E$31</c:f>
              <c:strCache>
                <c:ptCount val="3"/>
                <c:pt idx="0">
                  <c:v>Nama Segmen 1</c:v>
                </c:pt>
                <c:pt idx="1">
                  <c:v>Nama Segmen 2</c:v>
                </c:pt>
                <c:pt idx="2">
                  <c:v>Nama Segmen 3</c:v>
                </c:pt>
              </c:strCache>
            </c:strRef>
          </c:cat>
          <c:val>
            <c:numRef>
              <c:f>'Profitabilitas Pelanggan'!$C$33:$E$33</c:f>
              <c:numCache>
                <c:formatCode>"Rp"#,##0.00_);[Red]\("Rp"#,##0.00\)</c:formatCode>
                <c:ptCount val="3"/>
                <c:pt idx="0">
                  <c:v>80000</c:v>
                </c:pt>
                <c:pt idx="1">
                  <c:v>95000</c:v>
                </c:pt>
                <c:pt idx="2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5-40E9-85D7-09C42CB19E38}"/>
            </c:ext>
          </c:extLst>
        </c:ser>
        <c:ser>
          <c:idx val="2"/>
          <c:order val="2"/>
          <c:tx>
            <c:strRef>
              <c:f>'Profitabilitas Pelanggan'!$B$34</c:f>
              <c:strCache>
                <c:ptCount val="1"/>
                <c:pt idx="0">
                  <c:v>Rata-rata biaya pemasaran per pelanggan aktif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'Profitabilitas Pelanggan'!$C$31:$E$31</c:f>
              <c:strCache>
                <c:ptCount val="3"/>
                <c:pt idx="0">
                  <c:v>Nama Segmen 1</c:v>
                </c:pt>
                <c:pt idx="1">
                  <c:v>Nama Segmen 2</c:v>
                </c:pt>
                <c:pt idx="2">
                  <c:v>Nama Segmen 3</c:v>
                </c:pt>
              </c:strCache>
            </c:strRef>
          </c:cat>
          <c:val>
            <c:numRef>
              <c:f>'Profitabilitas Pelanggan'!$C$34:$E$34</c:f>
              <c:numCache>
                <c:formatCode>"Rp"#,##0.00_);[Red]\("Rp"#,##0.00\)</c:formatCode>
                <c:ptCount val="3"/>
                <c:pt idx="0">
                  <c:v>13333.333333333334</c:v>
                </c:pt>
                <c:pt idx="1">
                  <c:v>12500</c:v>
                </c:pt>
                <c:pt idx="2">
                  <c:v>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5-40E9-85D7-09C42CB19E38}"/>
            </c:ext>
          </c:extLst>
        </c:ser>
        <c:ser>
          <c:idx val="3"/>
          <c:order val="3"/>
          <c:tx>
            <c:strRef>
              <c:f>'Profitabilitas Pelanggan'!$B$35</c:f>
              <c:strCache>
                <c:ptCount val="1"/>
                <c:pt idx="0">
                  <c:v>Laba rata-rata (kehilangan) per pelanggan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'Profitabilitas Pelanggan'!$C$31:$E$31</c:f>
              <c:strCache>
                <c:ptCount val="3"/>
                <c:pt idx="0">
                  <c:v>Nama Segmen 1</c:v>
                </c:pt>
                <c:pt idx="1">
                  <c:v>Nama Segmen 2</c:v>
                </c:pt>
                <c:pt idx="2">
                  <c:v>Nama Segmen 3</c:v>
                </c:pt>
              </c:strCache>
            </c:strRef>
          </c:cat>
          <c:val>
            <c:numRef>
              <c:f>'Profitabilitas Pelanggan'!$C$35:$E$35</c:f>
              <c:numCache>
                <c:formatCode>"Rp"#,##0.00_);[Red]\("Rp"#,##0.00\)</c:formatCode>
                <c:ptCount val="3"/>
                <c:pt idx="0">
                  <c:v>0</c:v>
                </c:pt>
                <c:pt idx="1">
                  <c:v>-13500</c:v>
                </c:pt>
                <c:pt idx="2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95-40E9-85D7-09C42CB19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63231984"/>
        <c:axId val="362925800"/>
      </c:barChart>
      <c:catAx>
        <c:axId val="36323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Segmen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362925800"/>
        <c:crossesAt val="-200000"/>
        <c:auto val="1"/>
        <c:lblAlgn val="ctr"/>
        <c:lblOffset val="100"/>
        <c:noMultiLvlLbl val="0"/>
      </c:catAx>
      <c:valAx>
        <c:axId val="36292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Rp&quot;#,##0.00_);[Red]\(&quot;Rp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36323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ylfaen"/>
              <a:ea typeface="Sylfaen"/>
              <a:cs typeface="Sylfaen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36</xdr:row>
      <xdr:rowOff>0</xdr:rowOff>
    </xdr:from>
    <xdr:to>
      <xdr:col>5</xdr:col>
      <xdr:colOff>923925</xdr:colOff>
      <xdr:row>36</xdr:row>
      <xdr:rowOff>3009900</xdr:rowOff>
    </xdr:to>
    <xdr:graphicFrame macro="">
      <xdr:nvGraphicFramePr>
        <xdr:cNvPr id="4" name="Bagan 3" descr="Bagan kolom tergugus yang menampilkan Metrik Ringkasan per Segmen Pelangga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475C43-C2E4-48F5-A1C1-CFDDBF17882D}" name="AktivitasPelanggan" displayName="AktivitasPelanggan" ref="B6:F10" totalsRowCount="1" headerRowDxfId="41" dataDxfId="40" totalsRowDxfId="38" tableBorderDxfId="39">
  <autoFilter ref="B6:F9" xr:uid="{8A8D8843-5E5B-480D-A8C3-32A863EB9D3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5C8293B-DFB9-4EAC-9A9E-EF0417AB3FE1}" name="Aktivitas Pelanggan:" totalsRowLabel="Jumlah pelanggan aktif: Akhir periode" totalsRowDxfId="37"/>
    <tableColumn id="2" xr3:uid="{F859DF2C-23D6-4D00-AE22-4141170CC6D3}" name="Nama Segmen 1" totalsRowFunction="sum" dataDxfId="36" totalsRowDxfId="35"/>
    <tableColumn id="3" xr3:uid="{4686E8BC-4E39-43BA-8849-F7DF57E33209}" name="Nama Segmen 2" totalsRowFunction="sum" dataDxfId="34" totalsRowDxfId="33"/>
    <tableColumn id="4" xr3:uid="{EECFFF9E-ECC4-433F-911A-77D05A0B4DC7}" name="Nama Segmen 3" totalsRowFunction="sum" dataDxfId="32" totalsRowDxfId="31"/>
    <tableColumn id="5" xr3:uid="{51148B98-8974-431B-B6D4-56D38D69FC80}" name="Keseluruhan" totalsRowFunction="sum" dataDxfId="30" totalsRowDxfId="29"/>
  </tableColumns>
  <tableStyleInfo name="Analisis" showFirstColumn="0" showLastColumn="0" showRowStripes="0" showColumnStripes="0"/>
  <extLst>
    <ext xmlns:x14="http://schemas.microsoft.com/office/spreadsheetml/2009/9/main" uri="{504A1905-F514-4f6f-8877-14C23A59335A}">
      <x14:table altTextSummary="Masukkan Aktivitas Pelanggan dan Nama Segmen dalam tabel ini. Keseluruhan dihitung secara otomati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6596C3-9857-444E-8CCC-96541CADE9F1}" name="AnalisisProfitabilitas" displayName="AnalisisProfitabilitas" ref="B12:F14" headerRowDxfId="28" tableBorderDxfId="27">
  <autoFilter ref="B12:F14" xr:uid="{46398929-20BE-4CFA-B626-09EBA19BAF5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B24356E-23F2-45A5-8358-502C4D46A4D1}" name="Analisis Profitabilitas:" totalsRowLabel="Total" dataDxfId="26" totalsRowDxfId="4"/>
    <tableColumn id="2" xr3:uid="{69BB4454-38D1-4A4B-9612-D2AEF9CCE463}" name="Nama Segmen 1">
      <calculatedColumnFormula>+C12/$F$13</calculatedColumnFormula>
    </tableColumn>
    <tableColumn id="3" xr3:uid="{10DD5B5D-C87B-41FB-8117-30FC5C64E43E}" name="Nama Segmen 2">
      <calculatedColumnFormula>+D12/$F$13</calculatedColumnFormula>
    </tableColumn>
    <tableColumn id="4" xr3:uid="{A849B82B-22BA-4F89-A9CD-A24477688E02}" name="Nama Segmen 3">
      <calculatedColumnFormula>+E12/$F$13</calculatedColumnFormula>
    </tableColumn>
    <tableColumn id="5" xr3:uid="{55C9B8BB-7E5B-4EC1-9AEB-DC98EF62A126}" name="Keseluruhan" totalsRowFunction="sum" dataDxfId="25" totalsRowDxfId="5">
      <calculatedColumnFormula>SUM(AnalisisProfitabilitas[[#This Row],[Nama Segmen 1]:[Nama Segmen 3]])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Masukkan item Analisis Profitabilitas dan Nama Segmen dalam tabel ini. Keseluruhan dihitung secara otomati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00B4CA-05FC-4CE3-8F1C-91AA95E25262}" name="BiayaPenjualan" displayName="BiayaPenjualan" ref="B16:F21" headerRowDxfId="24" tableBorderDxfId="23">
  <autoFilter ref="B16:F21" xr:uid="{F7558800-0F4C-43A3-9206-96FFF46BDB1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E9B6010-3AD5-4C9A-A143-F013E3987FFA}" name="Biaya penjualan:" totalsRowLabel="Total" dataDxfId="22" totalsRowDxfId="0"/>
    <tableColumn id="2" xr3:uid="{C91E2484-1F95-4981-B2DB-330E8BAD9B1F}" name="Nama Segmen 1"/>
    <tableColumn id="3" xr3:uid="{0037C0D7-520E-40B8-AB0A-1BB1E959BAA2}" name="Nama Segmen 2"/>
    <tableColumn id="4" xr3:uid="{21B71280-102C-498F-8720-0D82AEC5CEDF}" name="Nama Segmen 3"/>
    <tableColumn id="5" xr3:uid="{96B86F85-39E4-492F-B59B-D894022A1059}" name="Keseluruhan" totalsRowFunction="sum" dataDxfId="21" totalsRowDxfId="1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Masukkan item Biaya penjualan dan Nama Segmen dalam tabel ini. Keseluruhan dihitung secara otomati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35B7C8A-AB00-4E70-B5CA-39AF0056321F}" name="BiayaLainnya" displayName="BiayaLainnya" ref="B23:F29" headerRowDxfId="20" tableBorderDxfId="19">
  <autoFilter ref="B23:F29" xr:uid="{49A0910C-5101-46AE-8518-4EA49BC7E59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857291E-8160-4921-B363-16D4ACE90DAA}" name="Biaya lainnya:" totalsRowLabel="Total" dataDxfId="18" totalsRowDxfId="2"/>
    <tableColumn id="2" xr3:uid="{A583C058-992A-40C6-90C7-E78E2B7B0A57}" name="Nama Segmen 1"/>
    <tableColumn id="3" xr3:uid="{7E95F6DC-85EC-43AB-8493-889CCD21F31B}" name="Nama Segmen 2"/>
    <tableColumn id="4" xr3:uid="{006AB109-C8C4-481F-9928-E08323071828}" name="Nama Segmen 3"/>
    <tableColumn id="5" xr3:uid="{EB44EEC9-6289-420D-8B08-2B070B453C8F}" name="Keseluruhan" totalsRowFunction="sum" dataDxfId="17" totalsRowDxfId="3">
      <calculatedColumnFormula>SUM(C24:E24)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Masukkan item Biaya lainnya dan Nama Segmen dalam tabel ini. Keseluruhan dihitung secara otomati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C0B80BA-B5E7-4CE3-B2AF-BB84C8A937A6}" name="MetrikRingkasan" displayName="MetrikRingkasan" ref="B31:F35" totalsRowShown="0" headerRowDxfId="16" dataDxfId="15" tableBorderDxfId="14">
  <autoFilter ref="B31:F35" xr:uid="{499951E2-EB4E-40D6-869C-A777AD72BC5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9FADD8F-C3EE-4451-B912-3278DD280244}" name="Metrik Ringkasan:" dataDxfId="13"/>
    <tableColumn id="2" xr3:uid="{9E43E618-026B-4D44-A36C-885CBB396DE2}" name="Nama Segmen 1" dataDxfId="12"/>
    <tableColumn id="3" xr3:uid="{1A4E351A-D79D-4D8F-BB0A-D7AA5DA4ACDE}" name="Nama Segmen 2" dataDxfId="11"/>
    <tableColumn id="4" xr3:uid="{279518E1-470B-4CB6-8D22-1EA0D0AC105B}" name="Nama Segmen 3" dataDxfId="10"/>
    <tableColumn id="5" xr3:uid="{04E0D2C1-5A60-42D3-9960-5E93E7B89132}" name="Tren" dataDxfId="9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Masukkan Nama Segmen dalam tabel ini. Biaya untuk setiap item Metrik Ringkasan dan garis Tren dihitung secara otomatis"/>
    </ext>
  </extLst>
</table>
</file>

<file path=xl/theme/theme1.xml><?xml version="1.0" encoding="utf-8"?>
<a:theme xmlns:a="http://schemas.openxmlformats.org/drawingml/2006/main" name="Office Theme">
  <a:themeElements>
    <a:clrScheme name="Customer profitability analysis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Customer profitability analysis">
      <a:majorFont>
        <a:latin typeface="Sylfaen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4324-3673-4A39-8F3B-3ACD0D28A7EF}">
  <sheetPr>
    <tabColor theme="5"/>
  </sheetPr>
  <dimension ref="B1:B7"/>
  <sheetViews>
    <sheetView showGridLines="0" tabSelected="1" workbookViewId="0"/>
  </sheetViews>
  <sheetFormatPr defaultColWidth="9.140625" defaultRowHeight="15" x14ac:dyDescent="0.3"/>
  <cols>
    <col min="1" max="1" width="2.7109375" style="30" customWidth="1"/>
    <col min="2" max="2" width="85.42578125" style="30" customWidth="1"/>
    <col min="3" max="3" width="2.7109375" style="30" customWidth="1"/>
    <col min="4" max="16384" width="9.140625" style="30"/>
  </cols>
  <sheetData>
    <row r="1" spans="2:2" ht="30" customHeight="1" x14ac:dyDescent="0.3">
      <c r="B1" s="29" t="s">
        <v>0</v>
      </c>
    </row>
    <row r="2" spans="2:2" ht="30" customHeight="1" x14ac:dyDescent="0.3">
      <c r="B2" s="31" t="s">
        <v>1</v>
      </c>
    </row>
    <row r="3" spans="2:2" ht="30" customHeight="1" x14ac:dyDescent="0.3">
      <c r="B3" s="31" t="s">
        <v>2</v>
      </c>
    </row>
    <row r="4" spans="2:2" ht="30" customHeight="1" x14ac:dyDescent="0.3">
      <c r="B4" s="31" t="s">
        <v>3</v>
      </c>
    </row>
    <row r="5" spans="2:2" ht="35.25" customHeight="1" x14ac:dyDescent="0.3">
      <c r="B5" s="32" t="s">
        <v>4</v>
      </c>
    </row>
    <row r="6" spans="2:2" ht="58.5" customHeight="1" x14ac:dyDescent="0.3">
      <c r="B6" s="31" t="s">
        <v>5</v>
      </c>
    </row>
    <row r="7" spans="2:2" ht="30" customHeight="1" x14ac:dyDescent="0.3">
      <c r="B7" s="31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6"/>
    <pageSetUpPr fitToPage="1"/>
  </sheetPr>
  <dimension ref="A1:F42"/>
  <sheetViews>
    <sheetView showGridLines="0" workbookViewId="0"/>
  </sheetViews>
  <sheetFormatPr defaultColWidth="9.140625" defaultRowHeight="15" customHeight="1" x14ac:dyDescent="0.3"/>
  <cols>
    <col min="1" max="1" width="1.85546875" style="25" customWidth="1"/>
    <col min="2" max="2" width="46.7109375" style="1" customWidth="1"/>
    <col min="3" max="3" width="16.5703125" style="1" customWidth="1"/>
    <col min="4" max="5" width="17.7109375" style="1" customWidth="1"/>
    <col min="6" max="6" width="16.42578125" style="1" customWidth="1"/>
    <col min="7" max="16384" width="9.140625" style="1"/>
  </cols>
  <sheetData>
    <row r="1" spans="1:6" ht="9.9499999999999993" customHeight="1" x14ac:dyDescent="0.3">
      <c r="A1" s="24" t="s">
        <v>7</v>
      </c>
    </row>
    <row r="2" spans="1:6" ht="33" x14ac:dyDescent="0.3">
      <c r="A2" s="25" t="s">
        <v>8</v>
      </c>
      <c r="B2" s="10" t="s">
        <v>18</v>
      </c>
      <c r="C2" s="10"/>
      <c r="D2" s="10"/>
      <c r="E2" s="10"/>
      <c r="F2" s="10"/>
    </row>
    <row r="3" spans="1:6" ht="27" x14ac:dyDescent="0.3">
      <c r="A3" s="25" t="s">
        <v>9</v>
      </c>
      <c r="B3" s="11" t="s">
        <v>19</v>
      </c>
      <c r="C3" s="11"/>
      <c r="D3" s="11"/>
      <c r="E3" s="11"/>
      <c r="F3" s="11"/>
    </row>
    <row r="4" spans="1:6" ht="19.5" x14ac:dyDescent="0.3">
      <c r="A4" s="25" t="s">
        <v>10</v>
      </c>
      <c r="B4" s="14" t="s">
        <v>20</v>
      </c>
      <c r="C4" s="4"/>
      <c r="D4" s="4"/>
      <c r="E4" s="4"/>
      <c r="F4" s="4"/>
    </row>
    <row r="5" spans="1:6" s="19" customFormat="1" ht="46.5" customHeight="1" x14ac:dyDescent="0.3">
      <c r="A5" s="26" t="s">
        <v>11</v>
      </c>
      <c r="B5" s="20" t="s">
        <v>21</v>
      </c>
      <c r="C5" s="21"/>
    </row>
    <row r="6" spans="1:6" ht="15" customHeight="1" x14ac:dyDescent="0.3">
      <c r="A6" s="25" t="s">
        <v>12</v>
      </c>
      <c r="B6" s="22" t="s">
        <v>22</v>
      </c>
      <c r="C6" s="22" t="s">
        <v>47</v>
      </c>
      <c r="D6" s="22" t="s">
        <v>48</v>
      </c>
      <c r="E6" s="22" t="s">
        <v>49</v>
      </c>
      <c r="F6" s="22" t="s">
        <v>50</v>
      </c>
    </row>
    <row r="7" spans="1:6" ht="15" customHeight="1" x14ac:dyDescent="0.3">
      <c r="B7" s="12" t="s">
        <v>23</v>
      </c>
      <c r="C7" s="34">
        <v>5</v>
      </c>
      <c r="D7" s="34">
        <v>8</v>
      </c>
      <c r="E7" s="34">
        <v>8</v>
      </c>
      <c r="F7" s="35">
        <f>SUM(C7:E7)</f>
        <v>21</v>
      </c>
    </row>
    <row r="8" spans="1:6" ht="15" customHeight="1" x14ac:dyDescent="0.3">
      <c r="B8" s="12" t="s">
        <v>24</v>
      </c>
      <c r="C8" s="34">
        <v>2</v>
      </c>
      <c r="D8" s="34">
        <v>4</v>
      </c>
      <c r="E8" s="34">
        <v>4</v>
      </c>
      <c r="F8" s="35">
        <f>SUM(C8:E8)</f>
        <v>10</v>
      </c>
    </row>
    <row r="9" spans="1:6" ht="15" customHeight="1" x14ac:dyDescent="0.3">
      <c r="B9" s="12" t="s">
        <v>25</v>
      </c>
      <c r="C9" s="34">
        <v>-1</v>
      </c>
      <c r="D9" s="34">
        <v>-2</v>
      </c>
      <c r="E9" s="34">
        <v>-2</v>
      </c>
      <c r="F9" s="35">
        <f>SUM(C9:E9)</f>
        <v>-5</v>
      </c>
    </row>
    <row r="10" spans="1:6" ht="15" customHeight="1" x14ac:dyDescent="0.3">
      <c r="B10" s="18" t="s">
        <v>26</v>
      </c>
      <c r="C10" s="36">
        <f>SUBTOTAL(109,AktivitasPelanggan[Nama Segmen 1])</f>
        <v>6</v>
      </c>
      <c r="D10" s="36">
        <f>SUBTOTAL(109,AktivitasPelanggan[Nama Segmen 2])</f>
        <v>10</v>
      </c>
      <c r="E10" s="36">
        <f>SUBTOTAL(109,AktivitasPelanggan[Nama Segmen 3])</f>
        <v>10</v>
      </c>
      <c r="F10" s="37">
        <f>SUBTOTAL(109,AktivitasPelanggan[Keseluruhan])</f>
        <v>26</v>
      </c>
    </row>
    <row r="11" spans="1:6" ht="9" customHeight="1" x14ac:dyDescent="0.3">
      <c r="B11" s="6"/>
      <c r="C11" s="8"/>
      <c r="D11" s="8"/>
      <c r="E11" s="8"/>
      <c r="F11" s="8"/>
    </row>
    <row r="12" spans="1:6" ht="15" customHeight="1" x14ac:dyDescent="0.3">
      <c r="A12" s="25" t="s">
        <v>13</v>
      </c>
      <c r="B12" s="22" t="s">
        <v>27</v>
      </c>
      <c r="C12" s="22" t="s">
        <v>47</v>
      </c>
      <c r="D12" s="22" t="s">
        <v>48</v>
      </c>
      <c r="E12" s="22" t="s">
        <v>49</v>
      </c>
      <c r="F12" s="22" t="s">
        <v>50</v>
      </c>
    </row>
    <row r="13" spans="1:6" ht="15" customHeight="1" x14ac:dyDescent="0.3">
      <c r="B13" s="12" t="s">
        <v>28</v>
      </c>
      <c r="C13" s="38">
        <v>1500000</v>
      </c>
      <c r="D13" s="38">
        <v>1800000</v>
      </c>
      <c r="E13" s="38">
        <v>2500000</v>
      </c>
      <c r="F13" s="39">
        <f>SUM(AnalisisProfitabilitas[[#This Row],[Nama Segmen 1]:[Nama Segmen 3]])</f>
        <v>5800000</v>
      </c>
    </row>
    <row r="14" spans="1:6" x14ac:dyDescent="0.3">
      <c r="B14" s="15" t="s">
        <v>29</v>
      </c>
      <c r="C14" s="16">
        <f>+C13/$F$13</f>
        <v>0.25862068965517243</v>
      </c>
      <c r="D14" s="16">
        <f>+D13/$F$13</f>
        <v>0.31034482758620691</v>
      </c>
      <c r="E14" s="16">
        <f>+E13/$F$13</f>
        <v>0.43103448275862066</v>
      </c>
      <c r="F14" s="16">
        <f>SUM(AnalisisProfitabilitas[[#This Row],[Nama Segmen 1]:[Nama Segmen 3]])</f>
        <v>1</v>
      </c>
    </row>
    <row r="15" spans="1:6" ht="9" customHeight="1" x14ac:dyDescent="0.3">
      <c r="B15" s="7"/>
      <c r="C15" s="8"/>
      <c r="D15" s="8"/>
      <c r="E15" s="8"/>
      <c r="F15" s="8"/>
    </row>
    <row r="16" spans="1:6" ht="15" customHeight="1" x14ac:dyDescent="0.3">
      <c r="A16" s="25" t="s">
        <v>14</v>
      </c>
      <c r="B16" s="22" t="s">
        <v>30</v>
      </c>
      <c r="C16" s="22" t="s">
        <v>47</v>
      </c>
      <c r="D16" s="22" t="s">
        <v>48</v>
      </c>
      <c r="E16" s="22" t="s">
        <v>49</v>
      </c>
      <c r="F16" s="22" t="s">
        <v>50</v>
      </c>
    </row>
    <row r="17" spans="1:6" ht="15" customHeight="1" x14ac:dyDescent="0.3">
      <c r="B17" s="12" t="s">
        <v>31</v>
      </c>
      <c r="C17" s="38">
        <v>1000000</v>
      </c>
      <c r="D17" s="38">
        <v>1400000</v>
      </c>
      <c r="E17" s="38">
        <v>1400000</v>
      </c>
      <c r="F17" s="39">
        <f>SUM(C17:E17)</f>
        <v>3800000</v>
      </c>
    </row>
    <row r="18" spans="1:6" ht="15" customHeight="1" x14ac:dyDescent="0.3">
      <c r="B18" s="12" t="s">
        <v>32</v>
      </c>
      <c r="C18" s="38">
        <v>200000</v>
      </c>
      <c r="D18" s="38">
        <v>100000</v>
      </c>
      <c r="E18" s="38">
        <v>100000</v>
      </c>
      <c r="F18" s="39">
        <f>SUM(C18:E18)</f>
        <v>400000</v>
      </c>
    </row>
    <row r="19" spans="1:6" ht="15" customHeight="1" x14ac:dyDescent="0.3">
      <c r="B19" s="13" t="s">
        <v>33</v>
      </c>
      <c r="C19" s="39">
        <f>SUM(C17:C18)</f>
        <v>1200000</v>
      </c>
      <c r="D19" s="39">
        <f>SUM(D17:D18)</f>
        <v>1500000</v>
      </c>
      <c r="E19" s="39">
        <f>SUM(E17:E18)</f>
        <v>1500000</v>
      </c>
      <c r="F19" s="39">
        <f>SUM(F17:F18)</f>
        <v>4200000</v>
      </c>
    </row>
    <row r="20" spans="1:6" ht="15" customHeight="1" x14ac:dyDescent="0.3">
      <c r="B20" s="13" t="s">
        <v>34</v>
      </c>
      <c r="C20" s="39">
        <f>+C13-C19</f>
        <v>300000</v>
      </c>
      <c r="D20" s="39">
        <f>+D13-D19</f>
        <v>300000</v>
      </c>
      <c r="E20" s="39">
        <f>+E13-E19</f>
        <v>1000000</v>
      </c>
      <c r="F20" s="39">
        <f>+F13-F19</f>
        <v>1600000</v>
      </c>
    </row>
    <row r="21" spans="1:6" ht="15" customHeight="1" x14ac:dyDescent="0.3">
      <c r="B21" s="17" t="s">
        <v>29</v>
      </c>
      <c r="C21" s="16">
        <f>MAX(0, MIN(1,C20/$F$20))</f>
        <v>0.1875</v>
      </c>
      <c r="D21" s="16">
        <f>MAX(0, MIN(1,D20/$F$20))</f>
        <v>0.1875</v>
      </c>
      <c r="E21" s="16">
        <f>MAX(0, MIN(1,E20/$F$20))</f>
        <v>0.625</v>
      </c>
      <c r="F21" s="16">
        <f>SUM(C21:E21)</f>
        <v>1</v>
      </c>
    </row>
    <row r="22" spans="1:6" ht="9" customHeight="1" x14ac:dyDescent="0.3">
      <c r="B22" s="9"/>
      <c r="C22" s="9"/>
      <c r="D22" s="9"/>
      <c r="E22" s="9"/>
      <c r="F22" s="33"/>
    </row>
    <row r="23" spans="1:6" ht="15" customHeight="1" x14ac:dyDescent="0.3">
      <c r="A23" s="25" t="s">
        <v>15</v>
      </c>
      <c r="B23" s="22" t="s">
        <v>35</v>
      </c>
      <c r="C23" s="22" t="s">
        <v>47</v>
      </c>
      <c r="D23" s="22" t="s">
        <v>48</v>
      </c>
      <c r="E23" s="22" t="s">
        <v>49</v>
      </c>
      <c r="F23" s="22" t="s">
        <v>50</v>
      </c>
    </row>
    <row r="24" spans="1:6" ht="15" customHeight="1" x14ac:dyDescent="0.3">
      <c r="B24" s="12" t="s">
        <v>36</v>
      </c>
      <c r="C24" s="38">
        <v>105000</v>
      </c>
      <c r="D24" s="38">
        <v>120000</v>
      </c>
      <c r="E24" s="38">
        <v>235000</v>
      </c>
      <c r="F24" s="39">
        <f>SUM(BiayaLainnya[[#This Row],[Nama Segmen 1]:[Nama Segmen 3]])</f>
        <v>460000</v>
      </c>
    </row>
    <row r="25" spans="1:6" ht="15" customHeight="1" x14ac:dyDescent="0.3">
      <c r="B25" s="12" t="s">
        <v>37</v>
      </c>
      <c r="C25" s="38">
        <v>150000</v>
      </c>
      <c r="D25" s="38">
        <v>125000</v>
      </c>
      <c r="E25" s="38">
        <v>275000</v>
      </c>
      <c r="F25" s="39">
        <f>SUM(C25:E25)</f>
        <v>550000</v>
      </c>
    </row>
    <row r="26" spans="1:6" ht="15" customHeight="1" x14ac:dyDescent="0.3">
      <c r="B26" s="12" t="s">
        <v>38</v>
      </c>
      <c r="C26" s="38">
        <v>80000</v>
      </c>
      <c r="D26" s="38">
        <v>190000</v>
      </c>
      <c r="E26" s="38">
        <v>140000</v>
      </c>
      <c r="F26" s="39">
        <f>SUM(C26:E26)</f>
        <v>410000</v>
      </c>
    </row>
    <row r="27" spans="1:6" ht="15" customHeight="1" x14ac:dyDescent="0.3">
      <c r="B27" s="13" t="s">
        <v>39</v>
      </c>
      <c r="C27" s="39">
        <f>SUM(C24:C26)</f>
        <v>335000</v>
      </c>
      <c r="D27" s="39">
        <f>SUM(D24:D26)</f>
        <v>435000</v>
      </c>
      <c r="E27" s="39">
        <f>SUM(E24:E26)</f>
        <v>650000</v>
      </c>
      <c r="F27" s="39">
        <f>SUM(F24:F26)</f>
        <v>1420000</v>
      </c>
    </row>
    <row r="28" spans="1:6" ht="15" customHeight="1" x14ac:dyDescent="0.3">
      <c r="B28" s="13" t="s">
        <v>40</v>
      </c>
      <c r="C28" s="39">
        <f>+C20-C27</f>
        <v>-35000</v>
      </c>
      <c r="D28" s="39">
        <f>+D20-D27</f>
        <v>-135000</v>
      </c>
      <c r="E28" s="39">
        <f>+E20-E27</f>
        <v>350000</v>
      </c>
      <c r="F28" s="39">
        <f>SUM(C28:E28)</f>
        <v>180000</v>
      </c>
    </row>
    <row r="29" spans="1:6" ht="15" customHeight="1" x14ac:dyDescent="0.3">
      <c r="B29" s="17" t="s">
        <v>29</v>
      </c>
      <c r="C29" s="16">
        <f>MAX(0,MIN(1, C28/$F$28))</f>
        <v>0</v>
      </c>
      <c r="D29" s="16">
        <f>MAX(0,MIN(1, D28/$F$28))</f>
        <v>0</v>
      </c>
      <c r="E29" s="16">
        <f>MAX(0,MIN(1, E28/$F$28))</f>
        <v>1</v>
      </c>
      <c r="F29" s="16">
        <f>SUM(C29:E29)</f>
        <v>1</v>
      </c>
    </row>
    <row r="30" spans="1:6" ht="9" customHeight="1" x14ac:dyDescent="0.3">
      <c r="B30" s="7"/>
      <c r="C30" s="8"/>
      <c r="D30" s="8"/>
      <c r="E30" s="8"/>
      <c r="F30" s="8"/>
    </row>
    <row r="31" spans="1:6" s="2" customFormat="1" ht="15" customHeight="1" x14ac:dyDescent="0.3">
      <c r="A31" s="27" t="s">
        <v>16</v>
      </c>
      <c r="B31" s="22" t="s">
        <v>41</v>
      </c>
      <c r="C31" s="23" t="s">
        <v>47</v>
      </c>
      <c r="D31" s="23" t="s">
        <v>48</v>
      </c>
      <c r="E31" s="23" t="s">
        <v>49</v>
      </c>
      <c r="F31" s="23" t="s">
        <v>51</v>
      </c>
    </row>
    <row r="32" spans="1:6" ht="15" customHeight="1" x14ac:dyDescent="0.3">
      <c r="B32" s="12" t="s">
        <v>42</v>
      </c>
      <c r="C32" s="39">
        <f>+C24/C8</f>
        <v>52500</v>
      </c>
      <c r="D32" s="39">
        <f>+D24/D8</f>
        <v>30000</v>
      </c>
      <c r="E32" s="39">
        <f>+E24/E8</f>
        <v>58750</v>
      </c>
      <c r="F32" s="38"/>
    </row>
    <row r="33" spans="1:6" ht="15" customHeight="1" x14ac:dyDescent="0.3">
      <c r="B33" s="12" t="s">
        <v>43</v>
      </c>
      <c r="C33" s="39">
        <f>-C26/C9</f>
        <v>80000</v>
      </c>
      <c r="D33" s="39">
        <f>-D26/D9</f>
        <v>95000</v>
      </c>
      <c r="E33" s="39">
        <f>-E26/E9</f>
        <v>70000</v>
      </c>
      <c r="F33" s="38"/>
    </row>
    <row r="34" spans="1:6" ht="15" customHeight="1" x14ac:dyDescent="0.3">
      <c r="B34" s="12" t="s">
        <v>44</v>
      </c>
      <c r="C34" s="39">
        <f>+C26/AktivitasPelanggan[[#Totals],[Nama Segmen 1]]</f>
        <v>13333.333333333334</v>
      </c>
      <c r="D34" s="39">
        <f>+D25/AktivitasPelanggan[[#Totals],[Nama Segmen 2]]</f>
        <v>12500</v>
      </c>
      <c r="E34" s="39">
        <f>+E25/AktivitasPelanggan[[#Totals],[Nama Segmen 3]]</f>
        <v>27500</v>
      </c>
      <c r="F34" s="38"/>
    </row>
    <row r="35" spans="1:6" ht="15" customHeight="1" x14ac:dyDescent="0.3">
      <c r="B35" s="15" t="s">
        <v>45</v>
      </c>
      <c r="C35" s="40">
        <f>+C29/AktivitasPelanggan[[#Totals],[Nama Segmen 1]]</f>
        <v>0</v>
      </c>
      <c r="D35" s="40">
        <f>+D28/AktivitasPelanggan[[#Totals],[Nama Segmen 2]]</f>
        <v>-13500</v>
      </c>
      <c r="E35" s="40">
        <f>+E28/AktivitasPelanggan[[#Totals],[Nama Segmen 3]]</f>
        <v>35000</v>
      </c>
      <c r="F35" s="41"/>
    </row>
    <row r="36" spans="1:6" ht="15" customHeight="1" x14ac:dyDescent="0.3">
      <c r="B36" s="5"/>
      <c r="C36" s="28"/>
    </row>
    <row r="37" spans="1:6" ht="237.95" customHeight="1" x14ac:dyDescent="0.3">
      <c r="A37" s="25" t="s">
        <v>17</v>
      </c>
      <c r="B37" s="42" t="s">
        <v>46</v>
      </c>
      <c r="C37" s="42"/>
      <c r="D37" s="42"/>
      <c r="E37" s="42"/>
      <c r="F37" s="42"/>
    </row>
    <row r="38" spans="1:6" ht="15" customHeight="1" x14ac:dyDescent="0.35">
      <c r="C38" s="3"/>
    </row>
    <row r="39" spans="1:6" ht="15" customHeight="1" x14ac:dyDescent="0.35">
      <c r="C39" s="3"/>
    </row>
    <row r="41" spans="1:6" ht="15" customHeight="1" x14ac:dyDescent="0.35">
      <c r="C41" s="3"/>
    </row>
    <row r="42" spans="1:6" ht="15" customHeight="1" x14ac:dyDescent="0.35">
      <c r="C42" s="3"/>
    </row>
  </sheetData>
  <mergeCells count="1">
    <mergeCell ref="B37:F37"/>
  </mergeCells>
  <printOptions horizontalCentered="1" verticalCentered="1"/>
  <pageMargins left="0.4" right="0.4" top="0.4" bottom="0.4" header="0.3" footer="0.3"/>
  <pageSetup paperSize="9" scale="91" orientation="portrait" r:id="rId1"/>
  <ignoredErrors>
    <ignoredError sqref="C13:E13 F24 F27" calculatedColumn="1"/>
  </ignoredErrors>
  <drawing r:id="rId2"/>
  <tableParts count="5">
    <tablePart r:id="rId3"/>
    <tablePart r:id="rId4"/>
    <tablePart r:id="rId5"/>
    <tablePart r:id="rId6"/>
    <tablePart r:id="rId7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xr2:uid="{00000000-0003-0000-0000-000000000000}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'Profitabilitas Pelanggan'!C32:E32</xm:f>
              <xm:sqref>F32</xm:sqref>
            </x14:sparkline>
            <x14:sparkline>
              <xm:f>'Profitabilitas Pelanggan'!C33:E33</xm:f>
              <xm:sqref>F33</xm:sqref>
            </x14:sparkline>
            <x14:sparkline>
              <xm:f>'Profitabilitas Pelanggan'!C34:E34</xm:f>
              <xm:sqref>F34</xm:sqref>
            </x14:sparkline>
            <x14:sparkline>
              <xm:f>'Profitabilitas Pelanggan'!C35:E35</xm:f>
              <xm:sqref>F35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Lembar kerja</vt:lpstr>
      </vt:variant>
      <vt:variant>
        <vt:i4>2</vt:i4>
      </vt:variant>
    </vt:vector>
  </HeadingPairs>
  <TitlesOfParts>
    <vt:vector size="2" baseType="lpstr">
      <vt:lpstr>Mulai</vt:lpstr>
      <vt:lpstr>Profitabilitas Pelanggan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2018-05-24T06:59:28Z</dcterms:created>
  <dcterms:modified xsi:type="dcterms:W3CDTF">2018-11-27T09:54:13Z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