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bookViews>
    <workbookView xWindow="0" yWindow="0" windowWidth="28800" windowHeight="13965" tabRatio="502" xr2:uid="{00000000-000D-0000-FFFF-FFFF00000000}"/>
  </bookViews>
  <sheets>
    <sheet name="Demografiniai duomenys" sheetId="2" r:id="rId1"/>
    <sheet name="Konkurentų analizė" sheetId="4" r:id="rId2"/>
  </sheets>
  <definedNames>
    <definedName name="Konkurentai">DemografiniaiDuomenys[KONKURENTO PAVADINIMAS]</definedName>
    <definedName name="_xlnm.Print_Titles" localSheetId="0">'Demografiniai duomenys'!$4:$4</definedName>
    <definedName name="_xlnm.Print_Titles" localSheetId="1">'Konkurentų analizė'!$4:$5</definedName>
  </definedNames>
  <calcPr calcId="162913"/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<sst xmlns="http://schemas.openxmlformats.org/spreadsheetml/2006/main" count="61" uniqueCount="49">
  <si>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ĮMONĖS PAVADINIMAS | KONKURENTŲ DEMOGRAFINIAI DUOMENYS</t>
  </si>
  <si>
    <t>Konkurentų analizė</t>
  </si>
  <si>
    <t>KONKURENTO PAVADINIMAS</t>
  </si>
  <si>
    <t>1 konkurentas</t>
  </si>
  <si>
    <t>2 konkurentas</t>
  </si>
  <si>
    <t>3 konkurentas</t>
  </si>
  <si>
    <t>4 konkurentas</t>
  </si>
  <si>
    <t>5 konkurentas</t>
  </si>
  <si>
    <t>ĮMONĖS DYDIS</t>
  </si>
  <si>
    <t>Maža</t>
  </si>
  <si>
    <t>Didelė</t>
  </si>
  <si>
    <t>Vidutinė</t>
  </si>
  <si>
    <t>VERSLO METAI</t>
  </si>
  <si>
    <t>DARBUOTOJAI</t>
  </si>
  <si>
    <t>GAMYKLOS</t>
  </si>
  <si>
    <t>MAŽMENINĖS PREKYBOS PARDUOTUVĖS</t>
  </si>
  <si>
    <t>NUOSAVYBĖ</t>
  </si>
  <si>
    <t>Privati</t>
  </si>
  <si>
    <t>Vieša</t>
  </si>
  <si>
    <t>ĮMONĖS VALDYMAS</t>
  </si>
  <si>
    <t>Taip</t>
  </si>
  <si>
    <t>STRUKTŪRA</t>
  </si>
  <si>
    <t>Vienas savininkas</t>
  </si>
  <si>
    <t>C Corp</t>
  </si>
  <si>
    <t>UAB</t>
  </si>
  <si>
    <t>S Corp</t>
  </si>
  <si>
    <t>PASTABOS</t>
  </si>
  <si>
    <t>Mano pastabos</t>
  </si>
  <si>
    <t>Konkurentų demografiniai duomenys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</si>
  <si>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Naudokite šią skalę kiekvienam konkurentui įvertinti: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</si>
  <si>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VIDURKIAI</t>
  </si>
  <si>
    <t>MAŽMENINĖS PREKYBOS VIETOS</t>
  </si>
  <si>
    <t xml:space="preserve">0 Netaikoma </t>
  </si>
  <si>
    <t>METINIS PARDAVIMAS</t>
  </si>
  <si>
    <t>1 taikoma minimaliai</t>
  </si>
  <si>
    <t>PRODUKTŲ PALYGINIMAS</t>
  </si>
  <si>
    <t>2 šiek tiek taikoma</t>
  </si>
  <si>
    <t>PRODUKTO KAINA</t>
  </si>
  <si>
    <t>3 taikoma vidutiniškai</t>
  </si>
  <si>
    <t>RINKODARA</t>
  </si>
  <si>
    <t>4 taikoma maksimaliai</t>
  </si>
  <si>
    <t>GAMYBOS IŠLAIDOS</t>
  </si>
  <si>
    <t>PLĖTROS KOEFICIENTAS</t>
  </si>
  <si>
    <t>VADOVAVIMAS</t>
  </si>
  <si>
    <t>PASKIRSTYMAS</t>
  </si>
  <si>
    <t>TIEKĖJAI</t>
  </si>
  <si>
    <t>RIZIKOS KAPITALAS</t>
  </si>
  <si>
    <t>RINKOS POREIKIAI</t>
  </si>
  <si>
    <t>BENDROSIOS 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</si>
</sst>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([$EUR]\ * #,##0.00_);_([$EUR]\ * \(#,##0.00\);_([$EUR]\ * &quot;-&quot;??_);_(@_)"/>
    <numFmt numFmtId="168" formatCode="_([$EUR]\ * #,##0_);_([$EUR]\ * \(#,##0\);_([$EUR]\ * &quot;-&quot;_);_(@_)"/>
  </numFmts>
  <fonts count="33" x14ac:knownFonts="1">
    <font>
      <sz val="10"/>
      <color theme="1" tint="0.34998626667073579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u/>
      <sz val="10"/>
      <color theme="11"/>
      <name val="Tahoma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2" applyNumberFormat="0" applyAlignment="0" applyProtection="0"/>
    <xf numFmtId="0" fontId="25" fillId="9" borderId="3" applyNumberFormat="0" applyAlignment="0" applyProtection="0"/>
    <xf numFmtId="0" fontId="26" fillId="9" borderId="2" applyNumberFormat="0" applyAlignment="0" applyProtection="0"/>
    <xf numFmtId="0" fontId="27" fillId="0" borderId="4" applyNumberFormat="0" applyFill="0" applyAlignment="0" applyProtection="0"/>
    <xf numFmtId="0" fontId="28" fillId="10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6" fillId="3" borderId="0" xfId="1" applyFont="1">
      <alignment vertical="center"/>
    </xf>
    <xf numFmtId="0" fontId="7" fillId="2" borderId="0" xfId="2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3" applyFont="1">
      <alignment wrapText="1"/>
    </xf>
    <xf numFmtId="0" fontId="6" fillId="0" borderId="0" xfId="0" applyFont="1">
      <alignment vertical="center" wrapText="1"/>
    </xf>
    <xf numFmtId="0" fontId="6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1" fillId="3" borderId="0" xfId="1" applyFont="1">
      <alignment vertical="center"/>
    </xf>
    <xf numFmtId="0" fontId="12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6" fillId="4" borderId="0" xfId="0" applyFont="1" applyFill="1">
      <alignment vertical="center" wrapText="1"/>
    </xf>
    <xf numFmtId="0" fontId="11" fillId="0" borderId="0" xfId="0" applyFont="1">
      <alignment vertical="center" wrapText="1"/>
    </xf>
    <xf numFmtId="0" fontId="17" fillId="0" borderId="0" xfId="3" applyFont="1" applyBorder="1">
      <alignment wrapText="1"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indent="2"/>
    </xf>
    <xf numFmtId="0" fontId="11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right" vertical="center" indent="2"/>
    </xf>
    <xf numFmtId="0" fontId="8" fillId="3" borderId="0" xfId="4" applyFont="1" applyFill="1" applyAlignment="1">
      <alignment horizontal="left" vertical="center"/>
    </xf>
    <xf numFmtId="0" fontId="13" fillId="3" borderId="0" xfId="4" applyFont="1" applyFill="1" applyAlignment="1">
      <alignment horizontal="center" vertical="center"/>
    </xf>
    <xf numFmtId="0" fontId="14" fillId="4" borderId="0" xfId="0" applyFont="1" applyFill="1">
      <alignment vertical="center" wrapText="1"/>
    </xf>
  </cellXfs>
  <cellStyles count="50">
    <cellStyle name="1 antraštė" xfId="2" builtinId="16" customBuiltin="1"/>
    <cellStyle name="2 antraštė" xfId="3" builtinId="17" customBuiltin="1"/>
    <cellStyle name="20% – paryškinimas 1" xfId="27" builtinId="30" customBuiltin="1"/>
    <cellStyle name="20% – paryškinimas 2" xfId="31" builtinId="34" customBuiltin="1"/>
    <cellStyle name="20% – paryškinimas 3" xfId="35" builtinId="38" customBuiltin="1"/>
    <cellStyle name="20% – paryškinimas 4" xfId="39" builtinId="42" customBuiltin="1"/>
    <cellStyle name="20% – paryškinimas 5" xfId="43" builtinId="46" customBuiltin="1"/>
    <cellStyle name="20% – paryškinimas 6" xfId="47" builtinId="50" customBuiltin="1"/>
    <cellStyle name="3 antraštė" xfId="12" builtinId="18" customBuiltin="1"/>
    <cellStyle name="4 antraštė" xfId="13" builtinId="19" customBuiltin="1"/>
    <cellStyle name="40% – paryškinimas 1" xfId="28" builtinId="31" customBuiltin="1"/>
    <cellStyle name="40% – paryškinimas 2" xfId="32" builtinId="35" customBuiltin="1"/>
    <cellStyle name="40% – paryškinimas 3" xfId="36" builtinId="39" customBuiltin="1"/>
    <cellStyle name="40% – paryškinimas 4" xfId="40" builtinId="43" customBuiltin="1"/>
    <cellStyle name="40% – paryškinimas 5" xfId="44" builtinId="47" customBuiltin="1"/>
    <cellStyle name="40% – paryškinimas 6" xfId="48" builtinId="51" customBuiltin="1"/>
    <cellStyle name="60% – paryškinimas 1" xfId="29" builtinId="32" customBuiltin="1"/>
    <cellStyle name="60% – paryškinimas 2" xfId="33" builtinId="36" customBuiltin="1"/>
    <cellStyle name="60% – paryškinimas 3" xfId="37" builtinId="40" customBuiltin="1"/>
    <cellStyle name="60% – paryškinimas 4" xfId="41" builtinId="44" customBuiltin="1"/>
    <cellStyle name="60% – paryškinimas 5" xfId="45" builtinId="48" customBuiltin="1"/>
    <cellStyle name="60% – paryškinimas 6" xfId="49" builtinId="52" customBuiltin="1"/>
    <cellStyle name="Aiškinamasis tekstas" xfId="24" builtinId="53" customBuiltin="1"/>
    <cellStyle name="Aplankytas hipersaitas" xfId="5" builtinId="9" customBuiltin="1"/>
    <cellStyle name="Blogas" xfId="15" builtinId="27" customBuiltin="1"/>
    <cellStyle name="Geras" xfId="14" builtinId="26" customBuiltin="1"/>
    <cellStyle name="Hipersaitas" xfId="4" builtinId="8" customBuiltin="1"/>
    <cellStyle name="Įprastas" xfId="0" builtinId="0" customBuiltin="1"/>
    <cellStyle name="Įspėjimo tekstas" xfId="22" builtinId="11" customBuiltin="1"/>
    <cellStyle name="Išvestis" xfId="18" builtinId="21" customBuiltin="1"/>
    <cellStyle name="Įvestis" xfId="17" builtinId="20" customBuiltin="1"/>
    <cellStyle name="Kablelis" xfId="6" builtinId="3" customBuiltin="1"/>
    <cellStyle name="Kablelis [0]" xfId="7" builtinId="6" customBuiltin="1"/>
    <cellStyle name="Neutralus" xfId="16" builtinId="28" customBuiltin="1"/>
    <cellStyle name="Paryškinimas 1" xfId="26" builtinId="29" customBuiltin="1"/>
    <cellStyle name="Paryškinimas 2" xfId="30" builtinId="33" customBuiltin="1"/>
    <cellStyle name="Paryškinimas 3" xfId="34" builtinId="37" customBuiltin="1"/>
    <cellStyle name="Paryškinimas 4" xfId="38" builtinId="41" customBuiltin="1"/>
    <cellStyle name="Paryškinimas 5" xfId="42" builtinId="45" customBuiltin="1"/>
    <cellStyle name="Paryškinimas 6" xfId="46" builtinId="49" customBuiltin="1"/>
    <cellStyle name="Pastaba" xfId="23" builtinId="10" customBuiltin="1"/>
    <cellStyle name="Pavadinimas" xfId="11" builtinId="15" customBuiltin="1"/>
    <cellStyle name="Procentai" xfId="10" builtinId="5" customBuiltin="1"/>
    <cellStyle name="Reklaminė juosta" xfId="1" xr:uid="{00000000-0005-0000-0000-000000000000}"/>
    <cellStyle name="Skaičiavimas" xfId="19" builtinId="22" customBuiltin="1"/>
    <cellStyle name="Suma" xfId="25" builtinId="25" customBuiltin="1"/>
    <cellStyle name="Susietas langelis" xfId="20" builtinId="24" customBuiltin="1"/>
    <cellStyle name="Tikrinimo langelis" xfId="21" builtinId="23" customBuiltin="1"/>
    <cellStyle name="Valiuta" xfId="8" builtinId="4" customBuiltin="1"/>
    <cellStyle name="Valiuta [0]" xfId="9" builtinId="7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Konkurentų analizė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onkurent&#371; analiz&#279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mografiniai duomeny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866900" cy="237757"/>
    <xdr:sp macro="" textlink="">
      <xdr:nvSpPr>
        <xdr:cNvPr id="2" name="Įveskite konkurentų analizę" descr="Konkurentų analizės darbalapio naršymo mygtukas">
          <a:hlinkClick xmlns:r="http://schemas.openxmlformats.org/officeDocument/2006/relationships" r:id="rId1" tooltip="Pasirinkite, jei norite pereiti į konkurentų analizės darbalapį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1" y="866775"/>
          <a:ext cx="18669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lt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Franklin Gothic Medium" panose="020B0603020102020204" pitchFamily="34" charset="0"/>
            </a:rPr>
            <a:t>Įeiti į konkurentų analizę </a:t>
          </a:r>
          <a:r>
            <a:rPr lang="lt" sz="1000" spc="20" baseline="0">
              <a:solidFill>
                <a:schemeClr val="accent1"/>
              </a:solidFill>
              <a:latin typeface="Franklin Gothic Medium" panose="020B0603020102020204" pitchFamily="34" charset="0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955681" cy="237757"/>
    <xdr:sp macro="" textlink="">
      <xdr:nvSpPr>
        <xdr:cNvPr id="2" name="Konkurentų demografinių duomenų peržiūra" descr="Konkurentų demografinių duomenų darbalapio naršymo mygtukas">
          <a:hlinkClick xmlns:r="http://schemas.openxmlformats.org/officeDocument/2006/relationships" r:id="rId1" tooltip="Pasirinkite, jei norite pereiti į konkurentų demografinių duomenų darbalapį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2955681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/>
          <a:r>
            <a:rPr lang="lt" sz="1000" spc="20" baseline="0">
              <a:solidFill>
                <a:schemeClr val="accent1"/>
              </a:solidFill>
              <a:latin typeface="Franklin Gothic Medium" panose="020B0603020102020204" pitchFamily="34" charset="0"/>
              <a:ea typeface="+mn-ea"/>
              <a:cs typeface="+mn-cs"/>
            </a:rPr>
            <a:t>&lt;&lt;</a:t>
          </a:r>
          <a:r>
            <a:rPr lang="lt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rPr>
            <a:t> Konkurentų demografinių duomenų peržiūra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finiaiDuomenys" displayName="DemografiniaiDuomenys" ref="B4:K9">
  <tableColumns count="10">
    <tableColumn id="1" xr3:uid="{00000000-0010-0000-0000-000001000000}" name="KONKURENTO PAVADINIMAS" totalsRowLabel="VIDURKIAI"/>
    <tableColumn id="2" xr3:uid="{00000000-0010-0000-0000-000002000000}" name="ĮMONĖS DYDIS" dataDxfId="35"/>
    <tableColumn id="3" xr3:uid="{00000000-0010-0000-0000-000003000000}" name="VERSLO METAI" dataDxfId="34"/>
    <tableColumn id="4" xr3:uid="{00000000-0010-0000-0000-000004000000}" name="DARBUOTOJAI" dataDxfId="33"/>
    <tableColumn id="5" xr3:uid="{00000000-0010-0000-0000-000005000000}" name="GAMYKLOS" dataDxfId="32"/>
    <tableColumn id="6" xr3:uid="{00000000-0010-0000-0000-000006000000}" name="MAŽMENINĖS PREKYBOS PARDUOTUVĖS" dataDxfId="31"/>
    <tableColumn id="7" xr3:uid="{00000000-0010-0000-0000-000007000000}" name="NUOSAVYBĖ" dataDxfId="30"/>
    <tableColumn id="8" xr3:uid="{00000000-0010-0000-0000-000008000000}" name="ĮMONĖS VALDYMAS" dataDxfId="29"/>
    <tableColumn id="9" xr3:uid="{00000000-0010-0000-0000-000009000000}" name="STRUKTŪRA" dataDxfId="28"/>
    <tableColumn id="23" xr3:uid="{00000000-0010-0000-0000-000017000000}" name="PASTABOS" dataDxfId="27"/>
  </tableColumns>
  <tableStyleInfo name="Konkurentų analizė" showFirstColumn="1" showLastColumn="0" showRowStripes="1" showColumnStripes="0"/>
  <extLst>
    <ext xmlns:x14="http://schemas.microsoft.com/office/spreadsheetml/2009/9/main" uri="{504A1905-F514-4f6f-8877-14C23A59335A}">
      <x14:table altTextSummary="Šioje lentelėje įveskite konkurentų pavadinimą, įmonės dydį, verslo veiklos metų skaičių, darbuotojų, gamyklų, mažmeninės prekybos vietų skaičių, nuosavybės tipą, valdymo būseną, struktūrą ir pastab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izė" displayName="Analizė" ref="B5:O11" totalsRowCount="1">
  <tableColumns count="14">
    <tableColumn id="1" xr3:uid="{00000000-0010-0000-0100-000001000000}" name="KONKURENTO PAVADINIMAS" totalsRowLabel="VIDURKIAI" totalsRowDxfId="26"/>
    <tableColumn id="10" xr3:uid="{00000000-0010-0000-0100-00000A000000}" name="MAŽMENINĖS PREKYBOS VIETOS" totalsRowFunction="custom" dataDxfId="25" totalsRowDxfId="12">
      <totalsRowFormula>IFERROR(SUBTOTAL(101,Analizė[MAŽMENINĖS PREKYBOS VIETOS]),"")</totalsRowFormula>
    </tableColumn>
    <tableColumn id="11" xr3:uid="{00000000-0010-0000-0100-00000B000000}" name="METINIS PARDAVIMAS" totalsRowFunction="custom" dataDxfId="24" totalsRowDxfId="11">
      <totalsRowFormula>IFERROR(SUBTOTAL(101,Analizė[METINIS PARDAVIMAS]),"")</totalsRowFormula>
    </tableColumn>
    <tableColumn id="12" xr3:uid="{00000000-0010-0000-0100-00000C000000}" name="PRODUKTŲ PALYGINIMAS" totalsRowFunction="custom" dataDxfId="23" totalsRowDxfId="10">
      <totalsRowFormula>IFERROR(SUBTOTAL(101,Analizė[PRODUKTŲ PALYGINIMAS]),"")</totalsRowFormula>
    </tableColumn>
    <tableColumn id="13" xr3:uid="{00000000-0010-0000-0100-00000D000000}" name="PRODUKTO KAINA" totalsRowFunction="custom" dataDxfId="22" totalsRowDxfId="9">
      <totalsRowFormula>IFERROR(SUBTOTAL(101,Analizė[PRODUKTO KAINA]),"")</totalsRowFormula>
    </tableColumn>
    <tableColumn id="14" xr3:uid="{00000000-0010-0000-0100-00000E000000}" name="RINKODARA" totalsRowFunction="custom" dataDxfId="21" totalsRowDxfId="8">
      <totalsRowFormula>IFERROR(SUBTOTAL(101,Analizė[RINKODARA]),"")</totalsRowFormula>
    </tableColumn>
    <tableColumn id="15" xr3:uid="{00000000-0010-0000-0100-00000F000000}" name="GAMYBOS IŠLAIDOS" totalsRowFunction="custom" dataDxfId="20" totalsRowDxfId="7">
      <totalsRowFormula>IFERROR(SUBTOTAL(101,Analizė[GAMYBOS IŠLAIDOS]),"")</totalsRowFormula>
    </tableColumn>
    <tableColumn id="16" xr3:uid="{00000000-0010-0000-0100-000010000000}" name="PLĖTROS KOEFICIENTAS" totalsRowFunction="custom" dataDxfId="19" totalsRowDxfId="6">
      <totalsRowFormula>IFERROR(SUBTOTAL(101,Analizė[PLĖTROS KOEFICIENTAS]),"")</totalsRowFormula>
    </tableColumn>
    <tableColumn id="17" xr3:uid="{00000000-0010-0000-0100-000011000000}" name="VADOVAVIMAS" totalsRowFunction="custom" dataDxfId="18" totalsRowDxfId="5">
      <totalsRowFormula>IFERROR(SUBTOTAL(101,Analizė[VADOVAVIMAS]),"")</totalsRowFormula>
    </tableColumn>
    <tableColumn id="18" xr3:uid="{00000000-0010-0000-0100-000012000000}" name="PASKIRSTYMAS" totalsRowFunction="custom" dataDxfId="17" totalsRowDxfId="4">
      <totalsRowFormula>IFERROR(SUBTOTAL(101,Analizė[PASKIRSTYMAS]),"")</totalsRowFormula>
    </tableColumn>
    <tableColumn id="19" xr3:uid="{00000000-0010-0000-0100-000013000000}" name="TIEKĖJAI" totalsRowFunction="custom" dataDxfId="16" totalsRowDxfId="3">
      <totalsRowFormula>IFERROR(SUBTOTAL(101,Analizė[TIEKĖJAI]),"")</totalsRowFormula>
    </tableColumn>
    <tableColumn id="20" xr3:uid="{00000000-0010-0000-0100-000014000000}" name="RIZIKOS KAPITALAS" totalsRowFunction="custom" dataDxfId="15" totalsRowDxfId="2">
      <totalsRowFormula>IFERROR(SUBTOTAL(101,Analizė[RIZIKOS KAPITALAS]),"")</totalsRowFormula>
    </tableColumn>
    <tableColumn id="21" xr3:uid="{00000000-0010-0000-0100-000015000000}" name="RINKOS POREIKIAI" totalsRowFunction="custom" dataDxfId="14" totalsRowDxfId="1">
      <totalsRowFormula>IFERROR(SUBTOTAL(101,Analizė[RINKOS POREIKIAI]),"")</totalsRowFormula>
    </tableColumn>
    <tableColumn id="22" xr3:uid="{00000000-0010-0000-0100-000016000000}" name="BENDROSIOS SUMOS" totalsRowFunction="average" dataDxfId="13" totalsRowDxfId="0">
      <calculatedColumnFormula>SUM(Analizė[[#This Row],[MAŽMENINĖS PREKYBOS VIETOS]:[RINKOS POREIKIAI]])</calculatedColumnFormula>
    </tableColumn>
  </tableColumns>
  <tableStyleInfo name="Konkurentų analizė" showFirstColumn="1" showLastColumn="0" showRowStripes="1" showColumnStripes="0"/>
  <extLst>
    <ext xmlns:x14="http://schemas.microsoft.com/office/spreadsheetml/2009/9/main" uri="{504A1905-F514-4f6f-8877-14C23A59335A}">
      <x14:table altTextSummary="Įvertinkite kiekvieną konkurentų mažmeninės prekybos vietas, metinį pardavimą, produktų palyginimą ir t. t. skalėje nuo 0 iki 4 šioje lentelėje. Sumos yra automatiškai apskaičiuojamos ir atnaujinama juostinė diagrama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style="5" customWidth="1"/>
    <col min="2" max="2" width="31.140625" style="5" customWidth="1"/>
    <col min="3" max="3" width="18.28515625" style="5" customWidth="1"/>
    <col min="4" max="4" width="19.5703125" style="5" customWidth="1"/>
    <col min="5" max="5" width="15.5703125" style="5" customWidth="1"/>
    <col min="6" max="6" width="16" style="5" customWidth="1"/>
    <col min="7" max="7" width="41.42578125" style="5" customWidth="1"/>
    <col min="8" max="8" width="15.5703125" style="5" customWidth="1"/>
    <col min="9" max="9" width="28.42578125" style="5" customWidth="1"/>
    <col min="10" max="10" width="17.5703125" style="5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</row>
    <row r="3" spans="2:11" s="1" customFormat="1" ht="31.5" customHeight="1" x14ac:dyDescent="0.2">
      <c r="B3" s="19" t="s">
        <v>1</v>
      </c>
      <c r="C3" s="19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Analizuokite konkurentus šioje darbaknygėje. Įveskite duomenis demografinių duomenų lentelėje langelyje B4 šiame darbalapyje. Pažymėkite langelį B3, kad pereitumėte į konkurentų analizės darbalapį" sqref="A1" xr:uid="{00000000-0002-0000-0000-000000000000}"/>
    <dataValidation allowBlank="1" showInputMessage="1" showErrorMessage="1" prompt="Pavadinkite darbalapį šiame langelyje. Pridėkite įmonės pavadinimą, kad tinkintumėte pavadinimą" sqref="B2" xr:uid="{00000000-0002-0000-0000-000001000000}"/>
    <dataValidation allowBlank="1" showInputMessage="1" showErrorMessage="1" prompt="Šiame langelyje yra perėjimo saitas į darbalapį Konkurentų analizė" sqref="B3:C3" xr:uid="{00000000-0002-0000-0000-000002000000}"/>
    <dataValidation allowBlank="1" showInputMessage="1" showErrorMessage="1" prompt="Stulpelyje po šia antrašte įveskite konkurentų pavadinimą. Šie pavadinimai bus naudojami darbalapyje Konkurentų analizė" sqref="B4" xr:uid="{00000000-0002-0000-0000-000003000000}"/>
    <dataValidation allowBlank="1" showInputMessage="1" showErrorMessage="1" prompt="Stulpelyje po šia antrašte įveskite įmonės dydį" sqref="C4" xr:uid="{00000000-0002-0000-0000-000004000000}"/>
    <dataValidation allowBlank="1" showInputMessage="1" showErrorMessage="1" prompt="Stulpelyje po šia antrašte įveskite metų skaičių, kai vykdoma įmonės veikla" sqref="D4" xr:uid="{00000000-0002-0000-0000-000005000000}"/>
    <dataValidation allowBlank="1" showInputMessage="1" showErrorMessage="1" prompt="Stulpelyje po šia antrašte įveskite darbuotojų skaičių" sqref="E4" xr:uid="{00000000-0002-0000-0000-000006000000}"/>
    <dataValidation allowBlank="1" showInputMessage="1" showErrorMessage="1" prompt="Stulpelyje po šia antrašte įveskite gamyklų arba fabrikų, kurie priklauso šiai įmonei, skaičių" sqref="F4" xr:uid="{00000000-0002-0000-0000-000007000000}"/>
    <dataValidation allowBlank="1" showInputMessage="1" showErrorMessage="1" prompt="Stulpelyje po šia antrašte įveskite mažmeninės prekybos realizavimo vietas" sqref="G4" xr:uid="{00000000-0002-0000-0000-000008000000}"/>
    <dataValidation allowBlank="1" showInputMessage="1" showErrorMessage="1" prompt="Stulpelyje po šia antrašte nurodykite, ar įmonė yra privati, ar valstybinė" sqref="H4" xr:uid="{00000000-0002-0000-0000-000009000000}"/>
    <dataValidation allowBlank="1" showInputMessage="1" showErrorMessage="1" prompt="Ar ši įmonė atitinka korporatyvinį valdymą? Stulpelyje po šia antrašte įveskite Taip arba Ne" sqref="I4" xr:uid="{00000000-0002-0000-0000-00000A000000}"/>
    <dataValidation allowBlank="1" showInputMessage="1" showErrorMessage="1" prompt="Stulpelyje po šia antrašte įveskite organizacijos struktūrą, pvz., vienintelis savininkas, UAB, AB ir t. t." sqref="J4" xr:uid="{00000000-0002-0000-0000-00000B000000}"/>
    <dataValidation allowBlank="1" showInputMessage="1" showErrorMessage="1" prompt="Stulpelyje po šia antrašte įveskite pastabas" sqref="K4" xr:uid="{00000000-0002-0000-0000-00000C000000}"/>
  </dataValidations>
  <hyperlinks>
    <hyperlink ref="B3:C3" location="'Konkurentų analizė'!A1" tooltip="Pasirinkite, jei norite pereiti į konkurentų analizės darbalapį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2" customWidth="1"/>
    <col min="2" max="2" width="35.28515625" style="12" customWidth="1"/>
    <col min="3" max="3" width="20.42578125" style="12" customWidth="1"/>
    <col min="4" max="4" width="16.5703125" style="12" customWidth="1"/>
    <col min="5" max="5" width="17.42578125" style="12" customWidth="1"/>
    <col min="6" max="7" width="18.5703125" style="12" customWidth="1"/>
    <col min="8" max="8" width="21.28515625" style="12" customWidth="1"/>
    <col min="9" max="9" width="14.5703125" style="12" customWidth="1"/>
    <col min="10" max="10" width="15.85546875" style="12" customWidth="1"/>
    <col min="11" max="11" width="16.42578125" style="12" customWidth="1"/>
    <col min="12" max="12" width="13.85546875" style="12" customWidth="1"/>
    <col min="13" max="13" width="14.42578125" style="12" customWidth="1"/>
    <col min="14" max="14" width="11.57031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LEFT('Demografiniai duomenys'!B2,FIND("|",'Demografiniai duomenys'!B2))&amp;" KONKURENTŲ ANALIZĖ"</f>
        <v>ĮMONĖS PAVADINIMAS | KONKURENTŲ ANALIZĖ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28</v>
      </c>
      <c r="C3" s="20"/>
    </row>
    <row r="4" spans="2:15" ht="42" customHeight="1" x14ac:dyDescent="0.2">
      <c r="B4" s="21" t="s">
        <v>29</v>
      </c>
      <c r="C4" s="21"/>
      <c r="D4" s="11" t="s">
        <v>32</v>
      </c>
      <c r="E4" s="11" t="s">
        <v>34</v>
      </c>
      <c r="F4" s="11" t="s">
        <v>36</v>
      </c>
      <c r="G4" s="11" t="s">
        <v>38</v>
      </c>
      <c r="H4" s="11" t="s">
        <v>40</v>
      </c>
      <c r="I4" s="11"/>
    </row>
    <row r="5" spans="2:15" ht="42" customHeight="1" x14ac:dyDescent="0.25">
      <c r="B5" s="13" t="s">
        <v>2</v>
      </c>
      <c r="C5" s="13" t="s">
        <v>31</v>
      </c>
      <c r="D5" s="13" t="s">
        <v>33</v>
      </c>
      <c r="E5" s="13" t="s">
        <v>35</v>
      </c>
      <c r="F5" s="13" t="s">
        <v>37</v>
      </c>
      <c r="G5" s="13" t="s">
        <v>39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SUM(Analizė[[#This Row],[MAŽMENINĖS PREKYBOS VIETOS]:[RINKOS POREIKIAI]])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SUM(Analizė[[#This Row],[MAŽMENINĖS PREKYBOS VIETOS]:[RINKOS POREIKIAI]])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SUM(Analizė[[#This Row],[MAŽMENINĖS PREKYBOS VIETOS]:[RINKOS POREIKIAI]])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SUM(Analizė[[#This Row],[MAŽMENINĖS PREKYBOS VIETOS]:[RINKOS POREIKIAI]])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SUM(Analizė[[#This Row],[MAŽMENINĖS PREKYBOS VIETOS]:[RINKOS POREIKIAI]])</f>
        <v>33</v>
      </c>
    </row>
    <row r="11" spans="2:15" ht="30" customHeight="1" x14ac:dyDescent="0.2">
      <c r="B11" s="16" t="s">
        <v>30</v>
      </c>
      <c r="C11" s="17">
        <f>IFERROR(SUBTOTAL(101,Analizė[MAŽMENINĖS PREKYBOS VIETOS]),"")</f>
        <v>2.2000000000000002</v>
      </c>
      <c r="D11" s="17">
        <f>IFERROR(SUBTOTAL(101,Analizė[METINIS PARDAVIMAS]),"")</f>
        <v>2.8</v>
      </c>
      <c r="E11" s="17">
        <f>IFERROR(SUBTOTAL(101,Analizė[PRODUKTŲ PALYGINIMAS]),"")</f>
        <v>2.8</v>
      </c>
      <c r="F11" s="17">
        <f>IFERROR(SUBTOTAL(101,Analizė[PRODUKTO KAINA]),"")</f>
        <v>1.6</v>
      </c>
      <c r="G11" s="17">
        <f>IFERROR(SUBTOTAL(101,Analizė[RINKODARA]),"")</f>
        <v>2.8</v>
      </c>
      <c r="H11" s="17">
        <f>IFERROR(SUBTOTAL(101,Analizė[GAMYBOS IŠLAIDOS]),"")</f>
        <v>1.6</v>
      </c>
      <c r="I11" s="17">
        <f>IFERROR(SUBTOTAL(101,Analizė[PLĖTROS KOEFICIENTAS]),"")</f>
        <v>1.8</v>
      </c>
      <c r="J11" s="17">
        <f>IFERROR(SUBTOTAL(101,Analizė[VADOVAVIMAS]),"")</f>
        <v>2</v>
      </c>
      <c r="K11" s="17">
        <f>IFERROR(SUBTOTAL(101,Analizė[PASKIRSTYMAS]),"")</f>
        <v>2.6</v>
      </c>
      <c r="L11" s="17">
        <f>IFERROR(SUBTOTAL(101,Analizė[TIEKĖJAI]),"")</f>
        <v>2.4</v>
      </c>
      <c r="M11" s="17">
        <f>IFERROR(SUBTOTAL(101,Analizė[RIZIKOS KAPITALAS]),"")</f>
        <v>2</v>
      </c>
      <c r="N11" s="17">
        <f>IFERROR(SUBTOTAL(101,Analizė[RINKOS POREIKIAI]),"")</f>
        <v>2.4</v>
      </c>
      <c r="O11" s="18">
        <f>SUBTOTAL(101,Analizė[BENDROSIOS SUMOS])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Analizės lentelėje pradėdami nuo langelio B5 šiame darbalapyje įveskite duomenis. Pažymėkite langelį B3, kad grįžtumėte atgal į demografinių duomenų darbalapį" sqref="A1" xr:uid="{00000000-0002-0000-0100-000000000000}"/>
    <dataValidation allowBlank="1" showInputMessage="1" showErrorMessage="1" prompt="Langelyje įveskite darbalapio pavadinimą. Įmonės pavadinimas yra automatiškai atnaujinamas, atsižvelgiant į įrašą langelyje B2 Konkurentų demografinių duomenų darbalapyje" sqref="B2" xr:uid="{00000000-0002-0000-0100-000001000000}"/>
    <dataValidation allowBlank="1" showInputMessage="1" showErrorMessage="1" prompt="Stulpelyje po šia antrašte pasirinkite Konkurento pavadinimas. Paspauskite ALT + RODYKLĘ ŽEMYN, kad pamatytumėte parinktis, tada – rodyklę žemyn ir ENTER, kad pasirinktumėte" sqref="B5" xr:uid="{00000000-0002-0000-0100-000002000000}"/>
    <dataValidation allowBlank="1" showInputMessage="1" showErrorMessage="1" prompt="Naudodami įrašo eilutėje 4 esančią legendą, stulpelyje po šia antrašte skalėje nuo 0 iki 4 įvertinkite mažmeninės prekybos vietas" sqref="C5" xr:uid="{00000000-0002-0000-0100-000003000000}"/>
    <dataValidation allowBlank="1" showInputMessage="1" showErrorMessage="1" prompt="Naudodami įrašo eilutėje 4 esančią legendą, stulpelyje po šia antrašte skalėje nuo 0 iki 4 įvertinkite metinį pardavimą" sqref="D5" xr:uid="{00000000-0002-0000-0100-000004000000}"/>
    <dataValidation allowBlank="1" showInputMessage="1" showErrorMessage="1" prompt="Naudodami įrašo eilutėje 4 esančią legendą, stulpelyje po šia antrašte skalėje nuo 0 iki 4 įvertinkite produkto palyginimus" sqref="E5" xr:uid="{00000000-0002-0000-0100-000005000000}"/>
    <dataValidation allowBlank="1" showInputMessage="1" showErrorMessage="1" prompt="Naudodami įrašo eilutėje 4 esančią legendą, stulpelyje po šia antrašte skalėje nuo 0 iki 4 įvertinkite kainą" sqref="F5" xr:uid="{00000000-0002-0000-0100-000006000000}"/>
    <dataValidation allowBlank="1" showInputMessage="1" showErrorMessage="1" prompt="Naudodami įrašo eilutėje 4 esančią legendą, stulpelyje po šia antrašte skalėje nuo 0 iki 4 įvertinkite rinkodarą" sqref="G5" xr:uid="{00000000-0002-0000-0100-000007000000}"/>
    <dataValidation allowBlank="1" showInputMessage="1" showErrorMessage="1" prompt="Naudodami įrašo eilutėje 4 esančią legendą, stulpelyje po šia antrašte skalėje nuo 0 iki 4 įvertinkite produkto kainą" sqref="H5" xr:uid="{00000000-0002-0000-0100-000008000000}"/>
    <dataValidation allowBlank="1" showInputMessage="1" showErrorMessage="1" prompt="Naudodami įrašo eilutėje 4 esančią legendą, stulpelyje po šia antrašte skalėje nuo 0 iki 4 įvertinkite plėtros lygį" sqref="I5" xr:uid="{00000000-0002-0000-0100-000009000000}"/>
    <dataValidation allowBlank="1" showInputMessage="1" showErrorMessage="1" prompt="Naudodami įrašo eilutėje 4 esančią legendą, stulpelyje po šia antrašte skalėje nuo 0 iki 4 įvertinkite lyderiavimą" sqref="J5" xr:uid="{00000000-0002-0000-0100-00000A000000}"/>
    <dataValidation allowBlank="1" showInputMessage="1" showErrorMessage="1" prompt="Naudodami įrašo eilutėje 4 esančią legendą, stulpelyje po šia antrašte skalėje nuo 0 iki 4 įvertinkite platinimą" sqref="K5" xr:uid="{00000000-0002-0000-0100-00000B000000}"/>
    <dataValidation allowBlank="1" showInputMessage="1" showErrorMessage="1" prompt="Naudodami įrašo eilutėje 4 esančią legendą, stulpelyje po šia antrašte skalėje nuo 0 iki 4 įvertinkite tiekėjus" sqref="L5" xr:uid="{00000000-0002-0000-0100-00000C000000}"/>
    <dataValidation allowBlank="1" showInputMessage="1" showErrorMessage="1" prompt="Naudodami įrašo eilutėje 4 esančią legendą, stulpelyje po šia antrašte skalėje nuo 0 iki 4 įvertinkite rizikos kapitalą" sqref="M5" xr:uid="{00000000-0002-0000-0100-00000D000000}"/>
    <dataValidation allowBlank="1" showInputMessage="1" showErrorMessage="1" prompt="Naudodami įrašo eilutėje 4 esančią legendą, stulpelyje po šia antrašte skalėje nuo 0 iki 4 įvertinkite rinkos poreikius" sqref="N5" xr:uid="{00000000-0002-0000-0100-00000E000000}"/>
    <dataValidation allowBlank="1" showInputMessage="1" showErrorMessage="1" prompt="Kiekvienas konkurentų bendras įvertinimas yra automatiškai apskaičiuojamas šiame stulpelyje po šia antrašte. Aukštesni rezultatai rodo didesnę konkurenciją su jūsų įmone" sqref="O5" xr:uid="{00000000-0002-0000-0100-00000F000000}"/>
    <dataValidation allowBlank="1" showInputMessage="1" showErrorMessage="1" prompt="Šiame langelyje yra perėjimo saitas į darbalapį Konkurentų demografiniai duomenys" sqref="B3:C3" xr:uid="{00000000-0002-0000-0100-000010000000}"/>
    <dataValidation allowBlank="1" showInputMessage="1" showErrorMessage="1" prompt="Pagal dešinėje esančią legendą lentelėje apačioje įvertinkite įvairius įmonės kriterijus skalėje nuo 0 iki 4" sqref="B4:C4" xr:uid="{00000000-0002-0000-0100-000011000000}"/>
    <dataValidation type="list" errorStyle="warning" allowBlank="1" showInputMessage="1" showErrorMessage="1" error="Sąraše pasirinkite parinktį. Pasirinkite ATŠAUKTI, tada paspauskite ALT + RODYKLĘ ŽEMYN, kad pamatytumėte parinktis, tada – rodyklę žemyn ir ENTER, kad pasirinktumėte" sqref="B6:B10" xr:uid="{00000000-0002-0000-0100-000012000000}">
      <formula1>Konkurentai</formula1>
    </dataValidation>
  </dataValidations>
  <hyperlinks>
    <hyperlink ref="B3:C3" location="'Demografiniai duomenys'!A1" tooltip="Pasirinkite, jei norite pereiti į konkurentų demografinių duomenų darbalapį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Demografiniai duomenys</vt:lpstr>
      <vt:lpstr>Konkurentų analizė</vt:lpstr>
      <vt:lpstr>Konkurentai</vt:lpstr>
      <vt:lpstr>'Demografiniai duomenys'!Print_Titles</vt:lpstr>
      <vt:lpstr>'Konkurentų analizė'!Print_Titles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2018-11-29T05:46:35Z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