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11"/>
  <workbookPr/>
  <mc:AlternateContent xmlns:mc="http://schemas.openxmlformats.org/markup-compatibility/2006">
    <mc:Choice Requires="x15">
      <x15ac:absPath xmlns:x15ac="http://schemas.microsoft.com/office/spreadsheetml/2010/11/ac" url="C:\Users\admin\Desktop\de-DE\"/>
    </mc:Choice>
  </mc:AlternateContent>
  <bookViews>
    <workbookView xWindow="0" yWindow="0" windowWidth="20490" windowHeight="7545" xr2:uid="{00000000-000D-0000-FFFF-FFFF00000000}"/>
  </bookViews>
  <sheets>
    <sheet name="Monatliches Familienbudget" sheetId="1" r:id="rId1"/>
  </sheets>
  <calcPr calcId="162913"/>
  <webPublishing codePage="1252"/>
</workbook>
</file>

<file path=xl/calcChain.xml><?xml version="1.0" encoding="utf-8"?>
<calcChain xmlns="http://schemas.openxmlformats.org/spreadsheetml/2006/main">
  <c r="H15" i="1" l="1"/>
  <c r="J64" i="1" l="1"/>
  <c r="J65" i="1"/>
  <c r="J66" i="1"/>
  <c r="J56" i="1"/>
  <c r="J57" i="1"/>
  <c r="J58" i="1"/>
  <c r="J59" i="1"/>
  <c r="J60" i="1"/>
  <c r="J46" i="1"/>
  <c r="J47" i="1"/>
  <c r="J48" i="1"/>
  <c r="J49" i="1"/>
  <c r="J50" i="1"/>
  <c r="J51" i="1"/>
  <c r="J52" i="1"/>
  <c r="J39" i="1"/>
  <c r="J40" i="1"/>
  <c r="J41" i="1"/>
  <c r="J42" i="1"/>
  <c r="J29" i="1"/>
  <c r="J30" i="1"/>
  <c r="J31" i="1"/>
  <c r="J32" i="1"/>
  <c r="J33" i="1"/>
  <c r="J34" i="1"/>
  <c r="J35" i="1"/>
  <c r="J20" i="1"/>
  <c r="J21" i="1"/>
  <c r="J22" i="1"/>
  <c r="J23" i="1"/>
  <c r="J24" i="1"/>
  <c r="J25" i="1"/>
  <c r="E63" i="1"/>
  <c r="E64" i="1"/>
  <c r="E65" i="1"/>
  <c r="E66" i="1"/>
  <c r="E56" i="1"/>
  <c r="E57" i="1"/>
  <c r="E58" i="1"/>
  <c r="E59" i="1"/>
  <c r="E45" i="1"/>
  <c r="E44" i="1"/>
  <c r="E46" i="1"/>
  <c r="E47" i="1"/>
  <c r="E48" i="1"/>
  <c r="E49" i="1"/>
  <c r="E50" i="1"/>
  <c r="E51" i="1"/>
  <c r="E52" i="1"/>
  <c r="E38" i="1"/>
  <c r="E39" i="1"/>
  <c r="E40" i="1"/>
  <c r="E31" i="1"/>
  <c r="E32" i="1"/>
  <c r="E33" i="1"/>
  <c r="E34" i="1"/>
  <c r="E20" i="1"/>
  <c r="E21" i="1"/>
  <c r="E22" i="1"/>
  <c r="E23" i="1"/>
  <c r="E24" i="1"/>
  <c r="E25" i="1"/>
  <c r="E26" i="1"/>
  <c r="E27" i="1"/>
  <c r="E6" i="1"/>
  <c r="E7" i="1"/>
  <c r="E8" i="1"/>
  <c r="E9" i="1"/>
  <c r="E10" i="1"/>
  <c r="E11" i="1"/>
  <c r="E12" i="1"/>
  <c r="E13" i="1"/>
  <c r="E14" i="1"/>
  <c r="E15" i="1"/>
  <c r="E16" i="1"/>
  <c r="I53" i="1"/>
  <c r="H53" i="1"/>
  <c r="D60" i="1"/>
  <c r="C60" i="1"/>
  <c r="I67" i="1"/>
  <c r="H67" i="1"/>
  <c r="D67" i="1"/>
  <c r="C67" i="1"/>
  <c r="I43" i="1"/>
  <c r="H43" i="1"/>
  <c r="I26" i="1"/>
  <c r="H26" i="1"/>
  <c r="I36" i="1"/>
  <c r="H36" i="1"/>
  <c r="I61" i="1"/>
  <c r="H61" i="1"/>
  <c r="D53" i="1"/>
  <c r="C53" i="1"/>
  <c r="D41" i="1"/>
  <c r="C41" i="1"/>
  <c r="D35" i="1"/>
  <c r="C35" i="1"/>
  <c r="D28" i="1"/>
  <c r="C28" i="1"/>
  <c r="C17" i="1"/>
  <c r="D17" i="1"/>
  <c r="H12" i="1"/>
  <c r="H6" i="1"/>
  <c r="C3" i="1" l="1"/>
  <c r="D3" i="1"/>
  <c r="H16" i="1" s="1"/>
  <c r="E67" i="1"/>
  <c r="J43" i="1"/>
  <c r="J61" i="1"/>
  <c r="E41" i="1"/>
  <c r="J67" i="1"/>
  <c r="E60" i="1"/>
  <c r="J53" i="1"/>
  <c r="J26" i="1"/>
  <c r="J36" i="1"/>
  <c r="E53" i="1"/>
  <c r="E35" i="1"/>
  <c r="E28" i="1"/>
  <c r="E17" i="1"/>
  <c r="E3" i="1" l="1"/>
  <c r="H17" i="1"/>
</calcChain>
</file>

<file path=xl/sharedStrings.xml><?xml version="1.0" encoding="utf-8"?>
<sst xmlns="http://schemas.openxmlformats.org/spreadsheetml/2006/main" count="162" uniqueCount="92">
  <si>
    <t>Monatliches Familienbudget</t>
  </si>
  <si>
    <t>Zusammenfassungstabelle</t>
  </si>
  <si>
    <t>Wohnen</t>
  </si>
  <si>
    <t>Hypothek oder Miete</t>
  </si>
  <si>
    <t>Zweite Hypothek oder Miete</t>
  </si>
  <si>
    <t>Telefon</t>
  </si>
  <si>
    <t>Strom</t>
  </si>
  <si>
    <t>Gas</t>
  </si>
  <si>
    <t>Wasser und Abwasser</t>
  </si>
  <si>
    <t>Kabelfernsehen</t>
  </si>
  <si>
    <t>Müllabfuhr</t>
  </si>
  <si>
    <t>Wartung oder Reparaturen</t>
  </si>
  <si>
    <t>Lehrmittel</t>
  </si>
  <si>
    <t>Sonstiges</t>
  </si>
  <si>
    <t>Verkehrsmittel</t>
  </si>
  <si>
    <t>Zahlung Fahrzeug 1</t>
  </si>
  <si>
    <t>Zahlung Fahrzeug 2</t>
  </si>
  <si>
    <t>Bus-/Taxikosten</t>
  </si>
  <si>
    <t>Versicherungen</t>
  </si>
  <si>
    <t>Kfz-Steuer</t>
  </si>
  <si>
    <t>Kraftstoff</t>
  </si>
  <si>
    <t>Wartung</t>
  </si>
  <si>
    <t>Hausrat</t>
  </si>
  <si>
    <t>Krankenversicherung</t>
  </si>
  <si>
    <t>Lebensversicherung</t>
  </si>
  <si>
    <t>Sonstige</t>
  </si>
  <si>
    <t>Essen</t>
  </si>
  <si>
    <t>Lebensmittel</t>
  </si>
  <si>
    <t>Ausgehen</t>
  </si>
  <si>
    <t>Kinder</t>
  </si>
  <si>
    <t>Arztkosten</t>
  </si>
  <si>
    <t>Kleidung</t>
  </si>
  <si>
    <t>Unterrichtsgebühren</t>
  </si>
  <si>
    <t>Schulmaterialien</t>
  </si>
  <si>
    <t>Vereinsbeiträge</t>
  </si>
  <si>
    <t>Mittagessen</t>
  </si>
  <si>
    <t>Kinderbetreuung</t>
  </si>
  <si>
    <t>Spielzeug/Spiele</t>
  </si>
  <si>
    <t>Rechtskosten</t>
  </si>
  <si>
    <t>Anwalt</t>
  </si>
  <si>
    <t>Unterhalt</t>
  </si>
  <si>
    <t>Zahlungen</t>
  </si>
  <si>
    <t>Ersparnisse/Investitionen</t>
  </si>
  <si>
    <t>Altersvorsorgekonto</t>
  </si>
  <si>
    <t>Investmentkonto</t>
  </si>
  <si>
    <t>Hochschule</t>
  </si>
  <si>
    <t>Summe
Geplante Kosten</t>
  </si>
  <si>
    <t>Geplant
Kosten</t>
  </si>
  <si>
    <t>Summe
Ist-Kosten</t>
  </si>
  <si>
    <t>Ist
Kosten</t>
  </si>
  <si>
    <t>Summe
Differenz</t>
  </si>
  <si>
    <t>Differenz</t>
  </si>
  <si>
    <t>Quelle des geplanten Monatseinkommens</t>
  </si>
  <si>
    <t>Einkünfte 1</t>
  </si>
  <si>
    <t>Einkünfte 2</t>
  </si>
  <si>
    <t>Zusatzeinkünfte</t>
  </si>
  <si>
    <t>Summe der monatlichen Einkünfte</t>
  </si>
  <si>
    <t>Quelle des Monats-Ist-Einkommens</t>
  </si>
  <si>
    <t>Saldo</t>
  </si>
  <si>
    <t>Geplanter Saldo</t>
  </si>
  <si>
    <t>Tatsächlicher Saldo</t>
  </si>
  <si>
    <t>Darlehen</t>
  </si>
  <si>
    <t>Privat</t>
  </si>
  <si>
    <t>Studium</t>
  </si>
  <si>
    <t>Kreditkarte</t>
  </si>
  <si>
    <t>Unterhaltung</t>
  </si>
  <si>
    <t>Video/DVD</t>
  </si>
  <si>
    <t>CDs</t>
  </si>
  <si>
    <t>Filme</t>
  </si>
  <si>
    <t>Konzerte</t>
  </si>
  <si>
    <t>Sportveranstaltungen</t>
  </si>
  <si>
    <t>Theater</t>
  </si>
  <si>
    <t>Steuern</t>
  </si>
  <si>
    <t>EkSt</t>
  </si>
  <si>
    <t>USt</t>
  </si>
  <si>
    <t>Kommunalsteuern</t>
  </si>
  <si>
    <t>Persönlicher Bedarf</t>
  </si>
  <si>
    <t>Haare/Nägel</t>
  </si>
  <si>
    <t>Chemische Reinigung</t>
  </si>
  <si>
    <t>Fitnesscenter</t>
  </si>
  <si>
    <t>Haustiere</t>
  </si>
  <si>
    <t>Futter</t>
  </si>
  <si>
    <t>Fellpflege</t>
  </si>
  <si>
    <t>Spielzeuge</t>
  </si>
  <si>
    <t>Geschenke und Spenden</t>
  </si>
  <si>
    <t>Spenden 1</t>
  </si>
  <si>
    <t>Spenden 2</t>
  </si>
  <si>
    <t>Spenden 3</t>
  </si>
  <si>
    <t>Betrag</t>
  </si>
  <si>
    <t>Geplant 
Kosten</t>
  </si>
  <si>
    <t>Ist 
Kosten</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</si>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</sst>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0\ &quot;€&quot;;[Red]\-#,##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Red]#,##0\ &quot;€&quot;"/>
  </numFmts>
  <fonts count="23" x14ac:knownFonts="1">
    <font>
      <sz val="11"/>
      <name val="Trebuchet MS"/>
      <family val="2"/>
      <scheme val="minor"/>
    </font>
    <font>
      <sz val="11"/>
      <color theme="1"/>
      <name val="Trebuchet MS"/>
      <family val="2"/>
      <scheme val="minor"/>
    </font>
    <font>
      <sz val="8"/>
      <name val="Arial"/>
      <family val="2"/>
    </font>
    <font>
      <sz val="10"/>
      <name val="Trebuchet MS"/>
      <family val="1"/>
      <scheme val="minor"/>
    </font>
    <font>
      <sz val="10"/>
      <color theme="1"/>
      <name val="Trebuchet MS"/>
      <family val="1"/>
      <scheme val="minor"/>
    </font>
    <font>
      <sz val="8"/>
      <name val="Trebuchet MS"/>
      <family val="2"/>
      <scheme val="minor"/>
    </font>
    <font>
      <b/>
      <sz val="12"/>
      <name val="Trebuchet MS"/>
      <family val="2"/>
      <scheme val="major"/>
    </font>
    <font>
      <sz val="16"/>
      <name val="Trebuchet MS"/>
      <family val="2"/>
      <scheme val="major"/>
    </font>
    <font>
      <b/>
      <sz val="16"/>
      <color theme="1"/>
      <name val="Trebuchet MS"/>
      <family val="2"/>
      <scheme val="major"/>
    </font>
    <font>
      <b/>
      <sz val="11"/>
      <name val="Trebuchet MS"/>
      <family val="2"/>
      <scheme val="minor"/>
    </font>
    <font>
      <b/>
      <sz val="11"/>
      <color theme="0"/>
      <name val="Trebuchet MS"/>
      <family val="2"/>
      <scheme val="minor"/>
    </font>
    <font>
      <sz val="11"/>
      <name val="Trebuchet MS"/>
      <family val="2"/>
      <scheme val="minor"/>
    </font>
    <font>
      <sz val="11"/>
      <color theme="0"/>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7">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style="thin">
        <color theme="4" tint="-0.249977111117893"/>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style="thin">
        <color theme="4" tint="-0.249977111117893"/>
      </left>
      <right/>
      <top/>
      <bottom/>
      <diagonal/>
    </border>
    <border>
      <left/>
      <right/>
      <top style="medium">
        <color theme="4" tint="-0.499984740745262"/>
      </top>
      <bottom/>
      <diagonal/>
    </border>
    <border>
      <left/>
      <right/>
      <top/>
      <bottom style="thin">
        <color theme="9"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0" fontId="8" fillId="0" borderId="0" applyNumberFormat="0" applyFill="0" applyBorder="0" applyProtection="0">
      <alignment horizontal="left"/>
    </xf>
    <xf numFmtId="0" fontId="10" fillId="3" borderId="0" applyNumberFormat="0" applyProtection="0">
      <alignment horizontal="right" vertical="center"/>
    </xf>
    <xf numFmtId="0" fontId="10" fillId="3" borderId="0" applyNumberFormat="0" applyAlignment="0" applyProtection="0"/>
    <xf numFmtId="0" fontId="10" fillId="3" borderId="0" applyProtection="0">
      <alignment horizontal="center" vertical="center" wrapText="1"/>
    </xf>
    <xf numFmtId="166" fontId="9" fillId="4" borderId="2" applyProtection="0">
      <alignment vertical="center"/>
    </xf>
    <xf numFmtId="6" fontId="11" fillId="5" borderId="0" applyFont="0" applyAlignment="0">
      <alignment vertical="center"/>
    </xf>
    <xf numFmtId="6" fontId="11" fillId="0" borderId="0" applyFont="0" applyFill="0" applyBorder="0" applyAlignment="0">
      <alignment vertical="center" wrapText="1"/>
    </xf>
    <xf numFmtId="0" fontId="11" fillId="5" borderId="3" applyNumberFormat="0" applyFont="0" applyAlignment="0">
      <alignment vertical="center"/>
    </xf>
    <xf numFmtId="6" fontId="11" fillId="5" borderId="5" applyFont="0" applyFill="0" applyAlignment="0">
      <alignment vertical="center"/>
    </xf>
    <xf numFmtId="6" fontId="11" fillId="5" borderId="6" applyFont="0" applyFill="0" applyAlignment="0">
      <alignment vertical="center"/>
    </xf>
    <xf numFmtId="166" fontId="11" fillId="5" borderId="3" applyNumberFormat="0" applyFont="0" applyFill="0" applyAlignment="0">
      <alignment vertical="center"/>
    </xf>
    <xf numFmtId="6" fontId="11" fillId="5" borderId="4" applyFont="0" applyFill="0" applyAlignment="0">
      <alignment vertical="center"/>
    </xf>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0" applyNumberFormat="0" applyAlignment="0" applyProtection="0"/>
    <xf numFmtId="0" fontId="17" fillId="10" borderId="11" applyNumberFormat="0" applyAlignment="0" applyProtection="0"/>
    <xf numFmtId="0" fontId="18" fillId="10" borderId="10" applyNumberFormat="0" applyAlignment="0" applyProtection="0"/>
    <xf numFmtId="0" fontId="19" fillId="0" borderId="12" applyNumberFormat="0" applyFill="0" applyAlignment="0" applyProtection="0"/>
    <xf numFmtId="0" fontId="10" fillId="11" borderId="13" applyNumberFormat="0" applyAlignment="0" applyProtection="0"/>
    <xf numFmtId="0" fontId="20" fillId="0" borderId="0" applyNumberFormat="0" applyFill="0" applyBorder="0" applyAlignment="0" applyProtection="0"/>
    <xf numFmtId="0" fontId="11" fillId="12" borderId="14" applyNumberFormat="0" applyFont="0" applyAlignment="0" applyProtection="0"/>
    <xf numFmtId="0" fontId="21" fillId="0" borderId="0" applyNumberFormat="0" applyFill="0" applyBorder="0" applyAlignment="0" applyProtection="0"/>
    <xf numFmtId="0" fontId="22" fillId="0" borderId="15" applyNumberFormat="0" applyFill="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56">
    <xf numFmtId="0" fontId="0" fillId="0" borderId="0" xfId="0">
      <alignment vertical="center"/>
    </xf>
    <xf numFmtId="0" fontId="3" fillId="0" borderId="0" xfId="0" applyFont="1" applyAlignment="1">
      <alignment vertical="center" wrapText="1"/>
    </xf>
    <xf numFmtId="0" fontId="3" fillId="0" borderId="0" xfId="0"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0" fillId="0" borderId="0" xfId="0" applyNumberFormat="1" applyFont="1" applyAlignment="1">
      <alignment vertical="center" wrapText="1"/>
    </xf>
    <xf numFmtId="0" fontId="0" fillId="0" borderId="0" xfId="0" applyNumberFormat="1" applyFont="1" applyFill="1" applyAlignment="1">
      <alignment vertical="center" wrapText="1"/>
    </xf>
    <xf numFmtId="0" fontId="6" fillId="2" borderId="0" xfId="1" applyFont="1" applyFill="1" applyBorder="1" applyAlignment="1">
      <alignment horizontal="left" vertical="center" wrapText="1"/>
    </xf>
    <xf numFmtId="0" fontId="0" fillId="0" borderId="0" xfId="0"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10" fillId="3" borderId="0" xfId="3" applyAlignment="1">
      <alignment horizontal="left" vertical="center" wrapText="1"/>
    </xf>
    <xf numFmtId="0" fontId="10" fillId="3" borderId="0" xfId="3" applyAlignment="1">
      <alignment horizontal="left" vertical="center" wrapText="1"/>
    </xf>
    <xf numFmtId="0" fontId="10" fillId="3" borderId="0" xfId="4">
      <alignment horizontal="center" vertical="center" wrapText="1"/>
    </xf>
    <xf numFmtId="0" fontId="10" fillId="3" borderId="0" xfId="3" applyNumberFormat="1" applyAlignment="1">
      <alignment horizontal="left" vertical="center" wrapText="1"/>
    </xf>
    <xf numFmtId="0" fontId="10" fillId="3" borderId="0" xfId="3" applyNumberFormat="1" applyAlignment="1">
      <alignment vertical="center"/>
    </xf>
    <xf numFmtId="0" fontId="10" fillId="3" borderId="0" xfId="3" applyNumberFormat="1" applyAlignment="1">
      <alignment vertical="center" wrapText="1"/>
    </xf>
    <xf numFmtId="6" fontId="3" fillId="0" borderId="0" xfId="7" applyFont="1" applyFill="1" applyBorder="1" applyAlignment="1">
      <alignment vertical="center" wrapText="1"/>
    </xf>
    <xf numFmtId="6" fontId="3" fillId="0" borderId="0" xfId="7" applyFont="1" applyAlignment="1">
      <alignment vertical="center" wrapText="1"/>
    </xf>
    <xf numFmtId="6" fontId="6" fillId="2" borderId="0" xfId="7" applyFont="1" applyFill="1" applyBorder="1" applyAlignment="1">
      <alignment horizontal="left" vertical="center" wrapText="1"/>
    </xf>
    <xf numFmtId="6" fontId="0" fillId="0" borderId="0" xfId="7" applyFont="1" applyAlignment="1">
      <alignment vertical="center" wrapText="1"/>
    </xf>
    <xf numFmtId="6" fontId="0" fillId="0" borderId="0" xfId="7" applyFont="1" applyAlignment="1">
      <alignment vertical="center"/>
    </xf>
    <xf numFmtId="6" fontId="10" fillId="3" borderId="0" xfId="7" applyFont="1" applyFill="1" applyAlignment="1">
      <alignment horizontal="center" vertical="center" wrapText="1"/>
    </xf>
    <xf numFmtId="6" fontId="0" fillId="0" borderId="0" xfId="7" applyFont="1" applyFill="1" applyAlignment="1">
      <alignment vertical="center" wrapText="1"/>
    </xf>
    <xf numFmtId="0" fontId="7" fillId="2" borderId="0" xfId="1" applyFont="1" applyFill="1" applyBorder="1" applyAlignment="1">
      <alignment horizontal="left" vertical="center"/>
    </xf>
    <xf numFmtId="0" fontId="10" fillId="3" borderId="7" xfId="3" applyBorder="1" applyAlignment="1">
      <alignment horizontal="left" vertical="center" wrapText="1"/>
    </xf>
    <xf numFmtId="0" fontId="10" fillId="3" borderId="0" xfId="3" applyFont="1" applyFill="1" applyBorder="1" applyAlignment="1">
      <alignment horizontal="left" vertical="center" wrapText="1"/>
    </xf>
    <xf numFmtId="0" fontId="0" fillId="0" borderId="0" xfId="0" applyBorder="1">
      <alignment vertical="center"/>
    </xf>
    <xf numFmtId="0" fontId="10" fillId="3" borderId="8" xfId="3" applyFont="1" applyFill="1" applyBorder="1" applyAlignment="1">
      <alignment horizontal="left" vertical="center" wrapText="1"/>
    </xf>
    <xf numFmtId="0" fontId="10" fillId="3" borderId="0" xfId="4" applyAlignment="1">
      <alignment horizontal="left" vertical="center" wrapText="1"/>
    </xf>
    <xf numFmtId="0" fontId="12" fillId="3" borderId="9" xfId="0" applyFont="1" applyFill="1" applyBorder="1">
      <alignment vertical="center"/>
    </xf>
    <xf numFmtId="0" fontId="0" fillId="0" borderId="6" xfId="0" applyBorder="1" applyAlignment="1">
      <alignment vertical="center"/>
    </xf>
    <xf numFmtId="0" fontId="10" fillId="3" borderId="0" xfId="2" applyFont="1" applyFill="1" applyBorder="1" applyAlignment="1">
      <alignment horizontal="right" vertical="center" wrapText="1"/>
    </xf>
    <xf numFmtId="0" fontId="10" fillId="3" borderId="0" xfId="2" applyAlignment="1">
      <alignment horizontal="left" vertical="center" wrapText="1"/>
    </xf>
    <xf numFmtId="166" fontId="5" fillId="0" borderId="0" xfId="11" applyNumberFormat="1" applyFont="1" applyFill="1" applyBorder="1" applyAlignment="1">
      <alignment vertical="center" wrapText="1"/>
    </xf>
    <xf numFmtId="166" fontId="3" fillId="0" borderId="0" xfId="11" applyNumberFormat="1" applyFont="1" applyFill="1" applyBorder="1" applyAlignment="1">
      <alignment vertical="center" wrapText="1"/>
    </xf>
    <xf numFmtId="166" fontId="3" fillId="0" borderId="3" xfId="11" applyNumberFormat="1" applyFont="1" applyFill="1" applyAlignment="1">
      <alignment vertical="center" wrapText="1"/>
    </xf>
    <xf numFmtId="6" fontId="0" fillId="0" borderId="0" xfId="7" applyNumberFormat="1" applyFont="1" applyFill="1" applyBorder="1" applyAlignment="1">
      <alignment vertical="center" wrapText="1"/>
    </xf>
    <xf numFmtId="6" fontId="0" fillId="0" borderId="0" xfId="7" applyNumberFormat="1" applyFont="1" applyFill="1" applyBorder="1" applyAlignment="1">
      <alignment vertical="center"/>
    </xf>
    <xf numFmtId="6" fontId="3" fillId="0" borderId="0" xfId="7" applyNumberFormat="1" applyFont="1" applyFill="1" applyBorder="1" applyAlignment="1">
      <alignment vertical="center" wrapText="1"/>
    </xf>
    <xf numFmtId="6" fontId="0" fillId="0" borderId="0" xfId="7" applyNumberFormat="1" applyFont="1" applyFill="1" applyAlignment="1">
      <alignment vertical="center" wrapText="1"/>
    </xf>
    <xf numFmtId="6" fontId="3" fillId="0" borderId="0" xfId="7" applyNumberFormat="1" applyFont="1" applyAlignment="1">
      <alignment vertical="center" wrapText="1"/>
    </xf>
    <xf numFmtId="6" fontId="0" fillId="0" borderId="0" xfId="7" applyNumberFormat="1" applyFont="1" applyAlignment="1">
      <alignment vertical="center" wrapText="1"/>
    </xf>
    <xf numFmtId="6" fontId="0" fillId="5" borderId="4" xfId="12" applyNumberFormat="1" applyFont="1" applyAlignment="1">
      <alignment vertical="center"/>
    </xf>
    <xf numFmtId="6" fontId="0" fillId="5" borderId="0" xfId="9" applyNumberFormat="1" applyFont="1" applyBorder="1" applyAlignment="1">
      <alignment vertical="center"/>
    </xf>
    <xf numFmtId="6" fontId="0" fillId="5" borderId="0" xfId="6" applyNumberFormat="1" applyFont="1" applyAlignment="1">
      <alignment vertical="center"/>
    </xf>
    <xf numFmtId="6" fontId="0" fillId="5" borderId="0" xfId="10" applyNumberFormat="1" applyFont="1" applyFill="1" applyBorder="1" applyAlignment="1">
      <alignment vertical="center"/>
    </xf>
    <xf numFmtId="6" fontId="0" fillId="5" borderId="0" xfId="6" applyNumberFormat="1" applyFont="1" applyFill="1" applyBorder="1" applyAlignment="1">
      <alignment vertical="center"/>
    </xf>
    <xf numFmtId="6" fontId="0" fillId="5" borderId="5" xfId="9" applyNumberFormat="1" applyFont="1" applyFill="1" applyBorder="1" applyAlignment="1">
      <alignment vertical="center"/>
    </xf>
    <xf numFmtId="0" fontId="0" fillId="5" borderId="3" xfId="8" applyNumberFormat="1" applyFont="1">
      <alignment vertical="center"/>
    </xf>
    <xf numFmtId="0" fontId="0" fillId="5" borderId="0" xfId="9" applyNumberFormat="1" applyFont="1" applyBorder="1">
      <alignment vertical="center"/>
    </xf>
    <xf numFmtId="6" fontId="9" fillId="0" borderId="5" xfId="9" applyFont="1" applyFill="1">
      <alignment vertical="center"/>
    </xf>
  </cellXfs>
  <cellStyles count="54">
    <cellStyle name="20 % - Akzent1" xfId="31" builtinId="30" customBuiltin="1"/>
    <cellStyle name="20 % - Akzent2" xfId="35" builtinId="34" customBuiltin="1"/>
    <cellStyle name="20 % - Akzent3" xfId="39" builtinId="38" customBuiltin="1"/>
    <cellStyle name="20 % - Akzent4" xfId="43" builtinId="42" customBuiltin="1"/>
    <cellStyle name="20 % - Akzent5" xfId="47" builtinId="46" customBuiltin="1"/>
    <cellStyle name="20 % - Akzent6" xfId="51" builtinId="50" customBuiltin="1"/>
    <cellStyle name="40 % - Akzent1" xfId="32" builtinId="31" customBuiltin="1"/>
    <cellStyle name="40 % - Akzent2" xfId="36" builtinId="35" customBuiltin="1"/>
    <cellStyle name="40 % - Akzent3" xfId="40" builtinId="39" customBuiltin="1"/>
    <cellStyle name="40 % - Akzent4" xfId="44" builtinId="43" customBuiltin="1"/>
    <cellStyle name="40 % - Akzent5" xfId="48" builtinId="47" customBuiltin="1"/>
    <cellStyle name="40 % - Akzent6" xfId="52" builtinId="51" customBuiltin="1"/>
    <cellStyle name="60 % - Akzent1" xfId="33" builtinId="32" customBuiltin="1"/>
    <cellStyle name="60 % - Akzent2" xfId="37" builtinId="36" customBuiltin="1"/>
    <cellStyle name="60 % - Akzent3" xfId="41" builtinId="40" customBuiltin="1"/>
    <cellStyle name="60 % - Akzent4" xfId="45" builtinId="44" customBuiltin="1"/>
    <cellStyle name="60 % - Akzent5" xfId="49" builtinId="48" customBuiltin="1"/>
    <cellStyle name="60 % - Akzent6" xfId="53" builtinId="52" customBuiltin="1"/>
    <cellStyle name="Akzent1" xfId="30" builtinId="29" customBuiltin="1"/>
    <cellStyle name="Akzent2" xfId="34" builtinId="33" customBuiltin="1"/>
    <cellStyle name="Akzent3" xfId="38" builtinId="37" customBuiltin="1"/>
    <cellStyle name="Akzent4" xfId="42" builtinId="41" customBuiltin="1"/>
    <cellStyle name="Akzent5" xfId="46" builtinId="45" customBuiltin="1"/>
    <cellStyle name="Akzent6" xfId="50" builtinId="49" customBuiltin="1"/>
    <cellStyle name="Ausgabe" xfId="22" builtinId="21" customBuiltin="1"/>
    <cellStyle name="Berechnung" xfId="23" builtinId="22" customBuiltin="1"/>
    <cellStyle name="Beträge" xfId="7" xr:uid="{00000000-0005-0000-0000-000000000000}"/>
    <cellStyle name="Dezimal [0]" xfId="14" builtinId="6" customBuiltin="1"/>
    <cellStyle name="Eingabe" xfId="21" builtinId="20" customBuiltin="1"/>
    <cellStyle name="Ergebnis" xfId="29" builtinId="25" customBuiltin="1"/>
    <cellStyle name="Erklärender Text" xfId="28" builtinId="53" customBuiltin="1"/>
    <cellStyle name="Gut" xfId="18" builtinId="26" customBuiltin="1"/>
    <cellStyle name="Komma" xfId="13" builtinId="3" customBuiltin="1"/>
    <cellStyle name="Linker Rand" xfId="11" xr:uid="{00000000-0005-0000-0000-000006000000}"/>
    <cellStyle name="Neutral" xfId="20" builtinId="28" customBuiltin="1"/>
    <cellStyle name="Notiz" xfId="27" builtinId="10" customBuiltin="1"/>
    <cellStyle name="Oberer Rand" xfId="10" xr:uid="{00000000-0005-0000-0000-00000C000000}"/>
    <cellStyle name="Prozent" xfId="17" builtinId="5" customBuiltin="1"/>
    <cellStyle name="Rechter Rand" xfId="12" xr:uid="{00000000-0005-0000-0000-000008000000}"/>
    <cellStyle name="Schlecht" xfId="19" builtinId="27" customBuiltin="1"/>
    <cellStyle name="Standard" xfId="0" builtinId="0" customBuiltin="1"/>
    <cellStyle name="Summenbeträge" xfId="6" xr:uid="{00000000-0005-0000-0000-000009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Unterer Rand" xfId="9" xr:uid="{00000000-0005-0000-0000-000001000000}"/>
    <cellStyle name="Verknüpfte Zelle" xfId="24" builtinId="24" customBuiltin="1"/>
    <cellStyle name="Währung" xfId="15" builtinId="4" customBuiltin="1"/>
    <cellStyle name="Währung [0]" xfId="16" builtinId="7" customBuiltin="1"/>
    <cellStyle name="Warnender Text" xfId="26" builtinId="11" customBuiltin="1"/>
    <cellStyle name="Zelle überprüfen" xfId="25" builtinId="23" customBuiltin="1"/>
    <cellStyle name="Zusammenfassungstext" xfId="8" xr:uid="{00000000-0005-0000-0000-00000A000000}"/>
  </cellStyles>
  <dxfs count="147">
    <dxf>
      <font>
        <b/>
      </font>
    </dxf>
    <dxf>
      <font>
        <b/>
      </font>
    </dxf>
    <dxf>
      <font>
        <b/>
      </font>
    </dxf>
    <dxf>
      <font>
        <b/>
      </font>
    </dxf>
    <dxf>
      <font>
        <b/>
      </font>
    </dxf>
    <dxf>
      <border outline="0">
        <bottom style="thin">
          <color theme="4" tint="-0.499984740745262"/>
        </bottom>
      </border>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0\ &quot;€&quot;;[Red]\-#,##0\ &quot;€&quot;"/>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0\ &quot;€&quot;;[Red]\-#,##0\ &quot;€&quot;"/>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0" formatCode="General"/>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0\ &quot;€&quot;;[Red]\-#,##0\ &quot;€&quot;"/>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0" formatCode="General"/>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0" formatCode="#,##0\ &quot;€&quot;;[Red]\-#,##0\ &quot;€&quot;"/>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0" formatCode="#,##0\ &quot;€&quot;;[Red]\-#,##0\ &quot;€&quot;"/>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alignment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dxf>
    <dxf>
      <numFmt numFmtId="10" formatCode="#,##0\ &quot;€&quot;;[Red]\-#,##0\ &quot;€&quot;"/>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
      <font>
        <u val="none"/>
        <vertAlign val="baseline"/>
        <sz val="10"/>
        <color auto="1"/>
        <name val="Trebuchet MS"/>
        <scheme val="minor"/>
      </font>
      <alignment horizontal="general"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numFmt numFmtId="10" formatCode="#,##0\ &quot;€&quot;;[Red]\-#,##0\ &quot;€&quot;"/>
    </dxf>
    <dxf>
      <font>
        <b val="0"/>
        <i val="0"/>
        <strike val="0"/>
        <condense val="0"/>
        <extend val="0"/>
        <outline val="0"/>
        <shadow val="0"/>
        <u val="none"/>
        <vertAlign val="baseline"/>
        <sz val="11"/>
        <color auto="1"/>
        <name val="Trebuchet MS"/>
        <family val="2"/>
        <scheme val="minor"/>
      </font>
      <numFmt numFmtId="10" formatCode="#,##0\ &quot;€&quot;;[Red]\-#,##0\ &quot;€&quo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numFmt numFmtId="10" formatCode="#,##0\ &quot;€&quot;;[Red]\-#,##0\ &quot;€&quot;"/>
    </dxf>
    <dxf>
      <font>
        <b val="0"/>
        <i val="0"/>
        <strike val="0"/>
        <condense val="0"/>
        <extend val="0"/>
        <outline val="0"/>
        <shadow val="0"/>
        <u val="none"/>
        <vertAlign val="baseline"/>
        <sz val="11"/>
        <color auto="1"/>
        <name val="Trebuchet MS"/>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color rgb="FFC00000"/>
      </font>
    </dxf>
    <dxf>
      <font>
        <b val="0"/>
        <i val="0"/>
        <color rgb="FFC00000"/>
      </font>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Monthly Family Budget" defaultPivotStyle="PivotStyleLight16">
    <tableStyle name="ActualMonthlyIncome" pivot="0" count="3" xr9:uid="{00000000-0011-0000-FFFF-FFFF00000000}">
      <tableStyleElement type="wholeTable" dxfId="146"/>
      <tableStyleElement type="headerRow" dxfId="145"/>
      <tableStyleElement type="firstColumn" dxfId="144"/>
    </tableStyle>
    <tableStyle name="Monthly Family Budget" pivot="0" count="4" xr9:uid="{00000000-0011-0000-FFFF-FFFF01000000}">
      <tableStyleElement type="wholeTable" dxfId="143"/>
      <tableStyleElement type="headerRow" dxfId="142"/>
      <tableStyleElement type="totalRow" dxfId="141"/>
      <tableStyleElement type="firstRowStripe" dxfId="1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Wohnen" displayName="Wohnen" ref="B5:E17" totalsRowCount="1">
  <autoFilter ref="B5:E16" xr:uid="{00000000-0009-0000-0100-000001000000}"/>
  <tableColumns count="4">
    <tableColumn id="1" xr3:uid="{00000000-0010-0000-0000-000001000000}" name="Wohnen" totalsRowLabel="Ergebnis" totalsRowDxfId="137"/>
    <tableColumn id="2" xr3:uid="{00000000-0010-0000-0000-000002000000}" name="Geplant_x000a_Kosten" totalsRowFunction="sum" dataDxfId="136" totalsRowDxfId="135" totalsRowCellStyle="Beträge"/>
    <tableColumn id="3" xr3:uid="{00000000-0010-0000-0000-000003000000}" name="Ist_x000a_Kosten" totalsRowFunction="sum" dataDxfId="134" totalsRowDxfId="133" totalsRowCellStyle="Beträge"/>
    <tableColumn id="4" xr3:uid="{00000000-0010-0000-0000-000004000000}" name="Differenz" totalsRowFunction="sum" dataDxfId="132" totalsRowDxfId="131" totalsRowCellStyle="Beträge">
      <calculatedColumnFormula>Wohnen[Geplant
Kosten]-Wohnen[Ist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Steuern" displayName="Steuern" ref="G38:J43" totalsRowCount="1" headerRowDxfId="54" dataDxfId="53" totalsRowDxfId="52">
  <autoFilter ref="G38:J42" xr:uid="{00000000-0009-0000-0100-00000A000000}"/>
  <tableColumns count="4">
    <tableColumn id="1" xr3:uid="{00000000-0010-0000-0900-000001000000}" name="Steuern" totalsRowLabel="Ergebnis" dataDxfId="51" totalsRowDxfId="50"/>
    <tableColumn id="2" xr3:uid="{00000000-0010-0000-0900-000002000000}" name="Geplant _x000a_Kosten" totalsRowFunction="sum" totalsRowDxfId="49" totalsRowCellStyle="Beträge"/>
    <tableColumn id="3" xr3:uid="{00000000-0010-0000-0900-000003000000}" name="Ist _x000a_Kosten" totalsRowFunction="sum" totalsRowDxfId="48" totalsRowCellStyle="Beträge"/>
    <tableColumn id="4" xr3:uid="{00000000-0010-0000-0900-000004000000}" name="Differenz" totalsRowFunction="sum" totalsRowDxfId="47" totalsRowCellStyle="Beträge">
      <calculatedColumnFormula>Steuern[Geplant 
Kosten]-Steuern[Ist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pareinlagen" displayName="Spareinlagen" ref="B62:E67" totalsRowCount="1" headerRowDxfId="46" dataDxfId="45" totalsRowDxfId="44">
  <autoFilter ref="B62:E66" xr:uid="{00000000-0009-0000-0100-00000B000000}"/>
  <tableColumns count="4">
    <tableColumn id="1" xr3:uid="{00000000-0010-0000-0A00-000001000000}" name="Ersparnisse/Investitionen" totalsRowLabel="Ergebnis" dataDxfId="43" totalsRowDxfId="42"/>
    <tableColumn id="2" xr3:uid="{00000000-0010-0000-0A00-000002000000}" name="Geplant_x000a_Kosten" totalsRowFunction="sum" dataDxfId="41" totalsRowDxfId="40" totalsRowCellStyle="Beträge"/>
    <tableColumn id="3" xr3:uid="{00000000-0010-0000-0A00-000003000000}" name="Ist_x000a_Kosten" totalsRowFunction="sum" dataDxfId="39" totalsRowDxfId="38" totalsRowCellStyle="Beträge"/>
    <tableColumn id="4" xr3:uid="{00000000-0010-0000-0A00-000004000000}" name="Differenz" totalsRowFunction="sum" dataDxfId="37" totalsRowDxfId="36" totalsRowCellStyle="Beträge">
      <calculatedColumnFormula>Spareinlagen[Geplant
Kosten]-Spareinlagen[Ist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eschenke" displayName="Geschenke" ref="G63:J67" totalsRowCount="1" headerRowDxfId="35" dataDxfId="34" totalsRowDxfId="33">
  <autoFilter ref="G63:J66" xr:uid="{00000000-0009-0000-0100-00000C000000}"/>
  <tableColumns count="4">
    <tableColumn id="1" xr3:uid="{00000000-0010-0000-0B00-000001000000}" name="Geschenke und Spenden" totalsRowLabel="Ergebnis" dataDxfId="32" totalsRowDxfId="31"/>
    <tableColumn id="2" xr3:uid="{00000000-0010-0000-0B00-000002000000}" name="Geplant_x000a_Kosten" totalsRowFunction="sum" totalsRowDxfId="30" totalsRowCellStyle="Beträge"/>
    <tableColumn id="3" xr3:uid="{00000000-0010-0000-0B00-000003000000}" name="Ist_x000a_Kosten" totalsRowFunction="sum" totalsRowDxfId="29" totalsRowCellStyle="Beträge"/>
    <tableColumn id="4" xr3:uid="{00000000-0010-0000-0B00-000004000000}" name="Differenz" totalsRowFunction="sum" totalsRowDxfId="28" totalsRowCellStyle="Beträge">
      <calculatedColumnFormula>Geschenke[Geplant
Kosten]-Geschenke[Ist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Rechtskosten" displayName="Rechtskosten" ref="B55:E60" totalsRowCount="1" headerRowDxfId="27" dataDxfId="26" totalsRowDxfId="25">
  <autoFilter ref="B55:E59" xr:uid="{00000000-0009-0000-0100-00000D000000}"/>
  <tableColumns count="4">
    <tableColumn id="1" xr3:uid="{00000000-0010-0000-0C00-000001000000}" name="Rechtskosten" totalsRowLabel="Ergebnis" dataDxfId="24" totalsRowDxfId="23"/>
    <tableColumn id="2" xr3:uid="{00000000-0010-0000-0C00-000002000000}" name="Geplant_x000a_Kosten" totalsRowFunction="sum" dataDxfId="22" totalsRowDxfId="21" totalsRowCellStyle="Beträge"/>
    <tableColumn id="3" xr3:uid="{00000000-0010-0000-0C00-000003000000}" name="Ist_x000a_Kosten" totalsRowFunction="sum" dataDxfId="20" totalsRowDxfId="19" totalsRowCellStyle="Beträge"/>
    <tableColumn id="4" xr3:uid="{00000000-0010-0000-0C00-000004000000}" name="Differenz" totalsRowFunction="sum" dataDxfId="18" totalsRowDxfId="17" totalsRowCellStyle="Beträge">
      <calculatedColumnFormula>Rechtskosten[Geplant
Kosten]-Rechtskosten[Ist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PrognostiziertesMonatseinkommen" displayName="PrognostiziertesMonatseinkommen" ref="G2:H6" totalsRowShown="0" headerRowDxfId="16" tableBorderDxfId="15">
  <autoFilter ref="G2:H6" xr:uid="{00000000-0009-0000-0100-000012000000}">
    <filterColumn colId="0" hiddenButton="1"/>
    <filterColumn colId="1" hiddenButton="1"/>
  </autoFilter>
  <tableColumns count="2">
    <tableColumn id="1" xr3:uid="{00000000-0010-0000-0D00-000001000000}" name="Quelle des geplanten Monatseinkommens" dataDxfId="14"/>
    <tableColumn id="2" xr3:uid="{00000000-0010-0000-0D00-000002000000}" name="Betrag" dataDxfId="13"/>
  </tableColumns>
  <tableStyleInfo name="ActualMonthlyIncome" showFirstColumn="0" showLastColumn="0" showRowStripes="0" showColumnStripes="0"/>
  <extLst>
    <ext xmlns:x14="http://schemas.microsoft.com/office/spreadsheetml/2009/9/main" uri="{504A1905-F514-4f6f-8877-14C23A59335A}">
      <x14:table altTextSummary="Geben Sie die Quelle für das prognostizierte Monatseinkommen und den Betrag in dieser Tabelle ein. Das gesamte Monatseinkommen wird automatisch berechne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tsächlichesMonatseinkommen" displayName="TatsächlichesMonatseinkommen" ref="G8:H12" totalsRowShown="0" headerRowDxfId="12" tableBorderDxfId="11">
  <autoFilter ref="G8:H12" xr:uid="{00000000-0009-0000-0100-000013000000}">
    <filterColumn colId="0" hiddenButton="1"/>
    <filterColumn colId="1" hiddenButton="1"/>
  </autoFilter>
  <tableColumns count="2">
    <tableColumn id="1" xr3:uid="{00000000-0010-0000-0E00-000001000000}" name="Quelle des Monats-Ist-Einkommens" dataDxfId="10"/>
    <tableColumn id="2" xr3:uid="{00000000-0010-0000-0E00-000002000000}" name="Betrag" dataDxfId="9"/>
  </tableColumns>
  <tableStyleInfo name="ActualMonthlyIncome" showFirstColumn="0" showLastColumn="0" showRowStripes="1" showColumnStripes="0"/>
  <extLst>
    <ext xmlns:x14="http://schemas.microsoft.com/office/spreadsheetml/2009/9/main" uri="{504A1905-F514-4f6f-8877-14C23A59335A}">
      <x14:table altTextSummary="Geben Sie die Quelle für das tatsächliche Monatseinkommen und den Betrag in dieser Tabelle ein. Das gesamte Monatseinkommen wird automatisch berechne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Saldo" displayName="Saldo" ref="G14:H17" totalsRowShown="0">
  <autoFilter ref="G14:H17" xr:uid="{00000000-0009-0000-0100-000016000000}">
    <filterColumn colId="0" hiddenButton="1"/>
    <filterColumn colId="1" hiddenButton="1"/>
  </autoFilter>
  <tableColumns count="2">
    <tableColumn id="1" xr3:uid="{00000000-0010-0000-0F00-000001000000}" name="Saldo" dataDxfId="8"/>
    <tableColumn id="2" xr3:uid="{00000000-0010-0000-0F00-000002000000}" name="Betrag" dataDxfId="7"/>
  </tableColumns>
  <tableStyleInfo name="Monthly Family Budget" showFirstColumn="1" showLastColumn="0" showRowStripes="1" showColumnStripes="0"/>
  <extLst>
    <ext xmlns:x14="http://schemas.microsoft.com/office/spreadsheetml/2009/9/main" uri="{504A1905-F514-4f6f-8877-14C23A59335A}">
      <x14:table altTextSummary="Saldenelemente und -beträge werden in dieser Tabelle automatisch berechne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Zusammenfassung" displayName="Zusammenfassung" ref="B2:E3" totalsRowShown="0" headerRowDxfId="6" dataDxfId="0" tableBorderDxfId="5">
  <autoFilter ref="B2:E3" xr:uid="{00000000-0009-0000-0100-00000E000000}">
    <filterColumn colId="0" hiddenButton="1"/>
    <filterColumn colId="1" hiddenButton="1"/>
    <filterColumn colId="2" hiddenButton="1"/>
    <filterColumn colId="3" hiddenButton="1"/>
  </autoFilter>
  <tableColumns count="4">
    <tableColumn id="1" xr3:uid="{00000000-0010-0000-1000-000001000000}" name="Zusammenfassungstabelle" dataDxfId="4" dataCellStyle="Unterer Rand"/>
    <tableColumn id="2" xr3:uid="{00000000-0010-0000-1000-000002000000}" name="Summe_x000a_Geplante Kosten" dataDxfId="3" dataCellStyle="Unterer Rand">
      <calculatedColumnFormula>Wohnen[[#Totals],[Geplant
Kosten]]+Verkehrskosten[[#Totals],[Geplant
Kosten]]+Versicherungen[[#Totals],[Geplant
Kosten]]+Nahrungsmittel[[#Totals],[Geplant
Kosten]]+Kinder[[#Totals],[Geplant
Kosten]]+Rechtskosten[[#Totals],[Geplant
Kosten]]+Spareinlagen[[#Totals],[Geplant
Kosten]]+Darlehen[[#Totals],[Geplant
Kosten]]+Unterhaltung[[#Totals],[Geplant
Kosten]]+Steuern[[#Totals],[Geplant 
Kosten]]+Körperpflege[[#Totals],[Geplant
Kosten]]+Haustiere[[#Totals],[Geplant
Kosten]]+Geschenke[[#Totals],[Geplant
Kosten]]</calculatedColumnFormula>
    </tableColumn>
    <tableColumn id="3" xr3:uid="{00000000-0010-0000-1000-000003000000}" name="Summe_x000a_Ist-Kosten" dataDxfId="2" dataCellStyle="Unterer Rand">
      <calculatedColumnFormula>Wohnen[[#Totals],[Ist
Kosten]]+Verkehrskosten[[#Totals],[Ist
Kosten]]+Versicherungen[[#Totals],[Ist
Kosten]]+Nahrungsmittel[[#Totals],[Ist
Kosten]]+Kinder[[#Totals],[Ist
Kosten]]+Rechtskosten[[#Totals],[Ist
Kosten]]+Spareinlagen[[#Totals],[Ist
Kosten]]+Darlehen[[#Totals],[Ist
Kosten]]+Unterhaltung[[#Totals],[Ist
Kosten]]+Steuern[[#Totals],[Ist 
Kosten]]+Körperpflege[[#Totals],[Ist
Kosten]]+Haustiere[[#Totals],[Ist
Kosten]]+Geschenke[[#Totals],[Ist
Kosten]]</calculatedColumnFormula>
    </tableColumn>
    <tableColumn id="4" xr3:uid="{00000000-0010-0000-1000-000004000000}" name="Summe_x000a_Differenz" dataDxfId="1" dataCellStyle="Unterer Rand">
      <calculatedColumnFormula>Wohnen[[#Totals],[Differenz]]+Verkehrskosten[[#Totals],[Differenz]]+Versicherungen[[#Totals],[Differenz]]+Nahrungsmittel[[#Totals],[Differenz]]+Kinder[[#Totals],[Differenz]]+Rechtskosten[[#Totals],[Differenz]]+Spareinlagen[[#Totals],[Differenz]]+Darlehen[[#Totals],[Differenz]]+Unterhaltung[[#Totals],[Differenz]]+Steuern[[#Totals],[Differenz]]+Körperpflege[[#Totals],[Differenz]]+Haustiere[[#Totals],[Differenz]]+Geschenke[[#Totals],[Differenz]]</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Die Summe der prognostizierten und der tatsächlichen Kosten und die Gesamtdifferenz werden in dieser Zusammenfassungstabelle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rkehrskosten" displayName="Verkehrskosten" ref="B19:E28" totalsRowCount="1" headerRowDxfId="130" dataDxfId="129" totalsRowDxfId="128">
  <autoFilter ref="B19:E27" xr:uid="{00000000-0009-0000-0100-000002000000}"/>
  <tableColumns count="4">
    <tableColumn id="1" xr3:uid="{00000000-0010-0000-0100-000001000000}" name="Verkehrsmittel" totalsRowLabel="Ergebnis" dataDxfId="127" totalsRowDxfId="126"/>
    <tableColumn id="2" xr3:uid="{00000000-0010-0000-0100-000002000000}" name="Geplant_x000a_Kosten" totalsRowFunction="sum" dataDxfId="125" totalsRowDxfId="124" totalsRowCellStyle="Beträge"/>
    <tableColumn id="3" xr3:uid="{00000000-0010-0000-0100-000003000000}" name="Ist_x000a_Kosten" totalsRowFunction="sum" dataDxfId="123" totalsRowDxfId="122" totalsRowCellStyle="Beträge"/>
    <tableColumn id="4" xr3:uid="{00000000-0010-0000-0100-000004000000}" name="Differenz" totalsRowFunction="sum" dataDxfId="121" totalsRowDxfId="120" totalsRowCellStyle="Beträge">
      <calculatedColumnFormula>Verkehrskosten[Geplant
Kosten]-Verkehrskosten[Ist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Versicherungen" displayName="Versicherungen" ref="B30:E35" totalsRowCount="1" headerRowDxfId="119" dataDxfId="118" totalsRowDxfId="117">
  <autoFilter ref="B30:E34" xr:uid="{00000000-0009-0000-0100-000003000000}"/>
  <tableColumns count="4">
    <tableColumn id="1" xr3:uid="{00000000-0010-0000-0200-000001000000}" name="Versicherungen" totalsRowLabel="Ergebnis" dataDxfId="116" totalsRowDxfId="115"/>
    <tableColumn id="2" xr3:uid="{00000000-0010-0000-0200-000002000000}" name="Geplant_x000a_Kosten" totalsRowFunction="sum" dataDxfId="114" totalsRowDxfId="113" totalsRowCellStyle="Beträge"/>
    <tableColumn id="3" xr3:uid="{00000000-0010-0000-0200-000003000000}" name="Ist_x000a_Kosten" totalsRowFunction="sum" dataDxfId="112" totalsRowDxfId="111" totalsRowCellStyle="Beträge"/>
    <tableColumn id="4" xr3:uid="{00000000-0010-0000-0200-000004000000}" name="Differenz" totalsRowFunction="sum" dataDxfId="110" totalsRowDxfId="109" totalsRowCellStyle="Beträge">
      <calculatedColumnFormula>Versicherungen[Geplant
Kosten]-Versicherungen[Ist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Nahrungsmittel" displayName="Nahrungsmittel" ref="B37:E41" totalsRowCount="1" headerRowDxfId="108" dataDxfId="107" totalsRowDxfId="106">
  <autoFilter ref="B37:E40" xr:uid="{00000000-0009-0000-0100-000004000000}"/>
  <tableColumns count="4">
    <tableColumn id="1" xr3:uid="{00000000-0010-0000-0300-000001000000}" name="Essen" totalsRowLabel="Ergebnis" dataDxfId="105" totalsRowDxfId="104"/>
    <tableColumn id="2" xr3:uid="{00000000-0010-0000-0300-000002000000}" name="Geplant_x000a_Kosten" totalsRowFunction="sum" dataDxfId="103" totalsRowDxfId="102" totalsRowCellStyle="Beträge"/>
    <tableColumn id="3" xr3:uid="{00000000-0010-0000-0300-000003000000}" name="Ist_x000a_Kosten" totalsRowFunction="sum" dataDxfId="101" totalsRowDxfId="100" totalsRowCellStyle="Beträge"/>
    <tableColumn id="4" xr3:uid="{00000000-0010-0000-0300-000004000000}" name="Differenz" totalsRowFunction="sum" dataDxfId="99" totalsRowDxfId="98" totalsRowCellStyle="Beträge">
      <calculatedColumnFormula>Nahrungsmittel[Geplant
Kosten]-Nahrungsmittel[Ist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Kinder" displayName="Kinder" ref="B43:E53" totalsRowCount="1" headerRowDxfId="97" dataDxfId="96" totalsRowDxfId="95">
  <autoFilter ref="B43:E52" xr:uid="{00000000-0009-0000-0100-000005000000}"/>
  <tableColumns count="4">
    <tableColumn id="1" xr3:uid="{00000000-0010-0000-0400-000001000000}" name="Kinder" totalsRowLabel="Ergebnis" dataDxfId="94" totalsRowDxfId="93"/>
    <tableColumn id="2" xr3:uid="{00000000-0010-0000-0400-000002000000}" name="Geplant_x000a_Kosten" totalsRowFunction="sum" dataDxfId="92" totalsRowDxfId="91" totalsRowCellStyle="Beträge"/>
    <tableColumn id="3" xr3:uid="{00000000-0010-0000-0400-000003000000}" name="Ist_x000a_Kosten" totalsRowFunction="sum" dataDxfId="90" totalsRowDxfId="89" totalsRowCellStyle="Beträge"/>
    <tableColumn id="4" xr3:uid="{00000000-0010-0000-0400-000004000000}" name="Differenz" totalsRowFunction="sum" dataDxfId="88" totalsRowDxfId="87" totalsRowCellStyle="Beträge">
      <calculatedColumnFormula>Kinder[Geplant
Kosten]-Kinder[Ist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Haustiere" displayName="Haustiere" ref="G55:J61" totalsRowCount="1" headerRowDxfId="86" dataDxfId="85" totalsRowDxfId="84">
  <autoFilter ref="G55:J60" xr:uid="{00000000-0009-0000-0100-000006000000}"/>
  <tableColumns count="4">
    <tableColumn id="1" xr3:uid="{00000000-0010-0000-0500-000001000000}" name="Haustiere" totalsRowLabel="Ergebnis" dataDxfId="83" totalsRowDxfId="82"/>
    <tableColumn id="2" xr3:uid="{00000000-0010-0000-0500-000002000000}" name="Geplant_x000a_Kosten" totalsRowFunction="sum" totalsRowDxfId="81" totalsRowCellStyle="Beträge"/>
    <tableColumn id="3" xr3:uid="{00000000-0010-0000-0500-000003000000}" name="Ist_x000a_Kosten" totalsRowFunction="sum" totalsRowDxfId="80" totalsRowCellStyle="Beträge"/>
    <tableColumn id="4" xr3:uid="{00000000-0010-0000-0500-000004000000}" name="Differenz" totalsRowFunction="sum" totalsRowDxfId="79" totalsRowCellStyle="Beträge">
      <calculatedColumnFormula>Haustiere[Geplant
Kosten]-Haustiere[Ist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Körperpflege" displayName="Körperpflege" ref="G45:J53" totalsRowCount="1" headerRowDxfId="78" dataDxfId="77" totalsRowDxfId="76">
  <autoFilter ref="G45:J52" xr:uid="{00000000-0009-0000-0100-000007000000}"/>
  <tableColumns count="4">
    <tableColumn id="1" xr3:uid="{00000000-0010-0000-0600-000001000000}" name="Persönlicher Bedarf" totalsRowLabel="Ergebnis" dataDxfId="75" totalsRowDxfId="74"/>
    <tableColumn id="2" xr3:uid="{00000000-0010-0000-0600-000002000000}" name="Geplant_x000a_Kosten" totalsRowFunction="sum" totalsRowDxfId="73" totalsRowCellStyle="Beträge"/>
    <tableColumn id="3" xr3:uid="{00000000-0010-0000-0600-000003000000}" name="Ist_x000a_Kosten" totalsRowFunction="sum" totalsRowDxfId="72" totalsRowCellStyle="Beträge"/>
    <tableColumn id="4" xr3:uid="{00000000-0010-0000-0600-000004000000}" name="Differenz" totalsRowFunction="sum" totalsRowDxfId="71" totalsRowCellStyle="Beträge">
      <calculatedColumnFormula>Körperpflege[Geplant
Kosten]-Körperpflege[Ist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Unterhaltung" displayName="Unterhaltung" ref="G28:J36" totalsRowCount="1" headerRowDxfId="70" dataDxfId="69" totalsRowDxfId="68">
  <autoFilter ref="G28:J35" xr:uid="{00000000-0009-0000-0100-000008000000}"/>
  <tableColumns count="4">
    <tableColumn id="1" xr3:uid="{00000000-0010-0000-0700-000001000000}" name="Unterhaltung" totalsRowLabel="Ergebnis" dataDxfId="67" totalsRowDxfId="66"/>
    <tableColumn id="2" xr3:uid="{00000000-0010-0000-0700-000002000000}" name="Geplant_x000a_Kosten" totalsRowFunction="sum" totalsRowDxfId="65" totalsRowCellStyle="Beträge"/>
    <tableColumn id="3" xr3:uid="{00000000-0010-0000-0700-000003000000}" name="Ist_x000a_Kosten" totalsRowFunction="sum" totalsRowDxfId="64" totalsRowCellStyle="Beträge"/>
    <tableColumn id="4" xr3:uid="{00000000-0010-0000-0700-000004000000}" name="Differenz" totalsRowFunction="sum" totalsRowDxfId="63" totalsRowCellStyle="Beträge">
      <calculatedColumnFormula>Unterhaltung[Geplant
Kosten]-Unterhaltung[Ist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arlehen" displayName="Darlehen" ref="G19:J26" totalsRowCount="1" headerRowDxfId="62" dataDxfId="61" totalsRowDxfId="60">
  <autoFilter ref="G19:J25" xr:uid="{00000000-0009-0000-0100-000009000000}"/>
  <tableColumns count="4">
    <tableColumn id="1" xr3:uid="{00000000-0010-0000-0800-000001000000}" name="Darlehen" totalsRowLabel="Ergebnis" dataDxfId="59" totalsRowDxfId="58"/>
    <tableColumn id="2" xr3:uid="{00000000-0010-0000-0800-000002000000}" name="Geplant_x000a_Kosten" totalsRowFunction="sum" totalsRowDxfId="57" totalsRowCellStyle="Beträge"/>
    <tableColumn id="3" xr3:uid="{00000000-0010-0000-0800-000003000000}" name="Ist_x000a_Kosten" totalsRowFunction="sum" totalsRowDxfId="56" totalsRowCellStyle="Beträge"/>
    <tableColumn id="4" xr3:uid="{00000000-0010-0000-0800-000004000000}" name="Differenz" totalsRowFunction="sum" totalsRowDxfId="55" totalsRowCellStyle="Beträge">
      <calculatedColumnFormula>Darlehen[Geplant
Kosten]-Darlehen[Ist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Ein Beispiel für eine Ausgabenkategorie und ihr zugeordnete Beispielausgaben befinden sich in dieser Tabelle. Geben Sie prognostizierte und tatsächliche Kosten ein. Die Differenz wird automatisch berechnet."/>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Origi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Monthly Family Budget">
      <a:majorFont>
        <a:latin typeface="Trebuchet MS"/>
        <a:ea typeface=""/>
        <a:cs typeface=""/>
      </a:majorFont>
      <a:minorFont>
        <a:latin typeface="Trebuchet MS"/>
        <a:ea typeface=""/>
        <a:cs typeface=""/>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68"/>
  <sheetViews>
    <sheetView showGridLines="0" tabSelected="1" zoomScaleNormal="100" workbookViewId="0"/>
  </sheetViews>
  <sheetFormatPr baseColWidth="10" defaultColWidth="9" defaultRowHeight="30" customHeight="1" x14ac:dyDescent="0.3"/>
  <cols>
    <col min="1" max="1" width="2.625" customWidth="1"/>
    <col min="2" max="2" width="25.75" customWidth="1"/>
    <col min="3" max="3" width="20" customWidth="1"/>
    <col min="4" max="4" width="18.625" customWidth="1"/>
    <col min="5" max="5" width="22" customWidth="1"/>
    <col min="6" max="6" width="3.875" customWidth="1"/>
    <col min="7" max="7" width="39.375" customWidth="1"/>
    <col min="8" max="8" width="20" customWidth="1"/>
    <col min="9" max="9" width="18.625" style="25" customWidth="1"/>
    <col min="10" max="10" width="22" customWidth="1"/>
    <col min="11" max="11" width="2.625" customWidth="1"/>
  </cols>
  <sheetData>
    <row r="1" spans="2:10" s="10" customFormat="1" ht="39.950000000000003" customHeight="1" x14ac:dyDescent="0.3">
      <c r="B1" s="28" t="s">
        <v>0</v>
      </c>
      <c r="C1" s="28"/>
      <c r="D1" s="28"/>
      <c r="E1" s="28"/>
      <c r="F1" s="28"/>
      <c r="G1" s="28"/>
      <c r="H1" s="28"/>
      <c r="I1" s="23"/>
      <c r="J1" s="9"/>
    </row>
    <row r="2" spans="2:10" ht="30" customHeight="1" x14ac:dyDescent="0.3">
      <c r="B2" s="37" t="s">
        <v>1</v>
      </c>
      <c r="C2" s="36" t="s">
        <v>46</v>
      </c>
      <c r="D2" s="36" t="s">
        <v>48</v>
      </c>
      <c r="E2" s="36" t="s">
        <v>50</v>
      </c>
      <c r="F2" s="12"/>
      <c r="G2" s="29" t="s">
        <v>52</v>
      </c>
      <c r="H2" s="16" t="s">
        <v>88</v>
      </c>
      <c r="I2" s="38"/>
      <c r="J2" s="5"/>
    </row>
    <row r="3" spans="2:10" ht="30" customHeight="1" x14ac:dyDescent="0.3">
      <c r="B3" s="55"/>
      <c r="C3" s="55">
        <f>Wohnen[[#Totals],[Geplant
Kosten]]+Verkehrskosten[[#Totals],[Geplant
Kosten]]+Versicherungen[[#Totals],[Geplant
Kosten]]+Nahrungsmittel[[#Totals],[Geplant
Kosten]]+Kinder[[#Totals],[Geplant
Kosten]]+Rechtskosten[[#Totals],[Geplant
Kosten]]+Spareinlagen[[#Totals],[Geplant
Kosten]]+Darlehen[[#Totals],[Geplant
Kosten]]+Unterhaltung[[#Totals],[Geplant
Kosten]]+Steuern[[#Totals],[Geplant 
Kosten]]+Körperpflege[[#Totals],[Geplant
Kosten]]+Haustiere[[#Totals],[Geplant
Kosten]]+Geschenke[[#Totals],[Geplant
Kosten]]</f>
        <v>1203</v>
      </c>
      <c r="D3" s="55">
        <f>Wohnen[[#Totals],[Ist
Kosten]]+Verkehrskosten[[#Totals],[Ist
Kosten]]+Versicherungen[[#Totals],[Ist
Kosten]]+Nahrungsmittel[[#Totals],[Ist
Kosten]]+Kinder[[#Totals],[Ist
Kosten]]+Rechtskosten[[#Totals],[Ist
Kosten]]+Spareinlagen[[#Totals],[Ist
Kosten]]+Darlehen[[#Totals],[Ist
Kosten]]+Unterhaltung[[#Totals],[Ist
Kosten]]+Steuern[[#Totals],[Ist 
Kosten]]+Körperpflege[[#Totals],[Ist
Kosten]]+Haustiere[[#Totals],[Ist
Kosten]]+Geschenke[[#Totals],[Ist
Kosten]]</f>
        <v>1317</v>
      </c>
      <c r="E3" s="55">
        <f>Wohnen[[#Totals],[Differenz]]+Verkehrskosten[[#Totals],[Differenz]]+Versicherungen[[#Totals],[Differenz]]+Nahrungsmittel[[#Totals],[Differenz]]+Kinder[[#Totals],[Differenz]]+Rechtskosten[[#Totals],[Differenz]]+Spareinlagen[[#Totals],[Differenz]]+Darlehen[[#Totals],[Differenz]]+Unterhaltung[[#Totals],[Differenz]]+Steuern[[#Totals],[Differenz]]+Körperpflege[[#Totals],[Differenz]]+Haustiere[[#Totals],[Differenz]]+Geschenke[[#Totals],[Differenz]]</f>
        <v>-114</v>
      </c>
      <c r="F3" s="5"/>
      <c r="G3" s="53" t="s">
        <v>53</v>
      </c>
      <c r="H3" s="47">
        <v>4000</v>
      </c>
      <c r="I3" s="38"/>
      <c r="J3" s="5"/>
    </row>
    <row r="4" spans="2:10" ht="30" customHeight="1" x14ac:dyDescent="0.3">
      <c r="B4" s="35"/>
      <c r="C4" s="35"/>
      <c r="D4" s="35"/>
      <c r="E4" s="35"/>
      <c r="F4" s="11"/>
      <c r="G4" s="53" t="s">
        <v>54</v>
      </c>
      <c r="H4" s="47">
        <v>1200</v>
      </c>
      <c r="I4" s="39"/>
      <c r="J4" s="2"/>
    </row>
    <row r="5" spans="2:10" ht="30" customHeight="1" x14ac:dyDescent="0.3">
      <c r="B5" s="15" t="s">
        <v>2</v>
      </c>
      <c r="C5" s="17" t="s">
        <v>47</v>
      </c>
      <c r="D5" s="17" t="s">
        <v>49</v>
      </c>
      <c r="E5" s="17" t="s">
        <v>51</v>
      </c>
      <c r="F5" s="11"/>
      <c r="G5" s="53" t="s">
        <v>55</v>
      </c>
      <c r="H5" s="47">
        <v>300</v>
      </c>
      <c r="I5" s="39"/>
      <c r="J5" s="2"/>
    </row>
    <row r="6" spans="2:10" ht="30" customHeight="1" x14ac:dyDescent="0.3">
      <c r="B6" s="13" t="s">
        <v>3</v>
      </c>
      <c r="C6" s="41">
        <v>1000</v>
      </c>
      <c r="D6" s="41">
        <v>1000</v>
      </c>
      <c r="E6" s="42">
        <f>Wohnen[Geplant
Kosten]-Wohnen[Ist
Kosten]</f>
        <v>0</v>
      </c>
      <c r="F6" s="11"/>
      <c r="G6" s="54" t="s">
        <v>56</v>
      </c>
      <c r="H6" s="48">
        <f>SUM(H3:H5)</f>
        <v>5500</v>
      </c>
      <c r="I6" s="39"/>
      <c r="J6" s="2"/>
    </row>
    <row r="7" spans="2:10" ht="30" customHeight="1" x14ac:dyDescent="0.3">
      <c r="B7" s="13" t="s">
        <v>4</v>
      </c>
      <c r="C7" s="41">
        <v>0</v>
      </c>
      <c r="D7" s="41">
        <v>0</v>
      </c>
      <c r="E7" s="42">
        <f>Wohnen[Geplant
Kosten]-Wohnen[Ist
Kosten]</f>
        <v>0</v>
      </c>
      <c r="F7" s="2"/>
      <c r="I7" s="24"/>
      <c r="J7" s="4"/>
    </row>
    <row r="8" spans="2:10" ht="30" customHeight="1" x14ac:dyDescent="0.3">
      <c r="B8" s="13" t="s">
        <v>5</v>
      </c>
      <c r="C8" s="41">
        <v>62</v>
      </c>
      <c r="D8" s="41">
        <v>100</v>
      </c>
      <c r="E8" s="42">
        <f>Wohnen[Geplant
Kosten]-Wohnen[Ist
Kosten]</f>
        <v>-38</v>
      </c>
      <c r="F8" s="2"/>
      <c r="G8" s="16" t="s">
        <v>57</v>
      </c>
      <c r="H8" s="16" t="s">
        <v>88</v>
      </c>
      <c r="I8" s="39"/>
      <c r="J8" s="2"/>
    </row>
    <row r="9" spans="2:10" ht="30" customHeight="1" x14ac:dyDescent="0.3">
      <c r="B9" s="13" t="s">
        <v>6</v>
      </c>
      <c r="C9" s="41">
        <v>44</v>
      </c>
      <c r="D9" s="41">
        <v>125</v>
      </c>
      <c r="E9" s="42">
        <f>Wohnen[Geplant
Kosten]-Wohnen[Ist
Kosten]</f>
        <v>-81</v>
      </c>
      <c r="F9" s="11"/>
      <c r="G9" s="53" t="s">
        <v>53</v>
      </c>
      <c r="H9" s="49">
        <v>4000</v>
      </c>
      <c r="I9" s="39"/>
      <c r="J9" s="2"/>
    </row>
    <row r="10" spans="2:10" ht="30" customHeight="1" x14ac:dyDescent="0.3">
      <c r="B10" s="13" t="s">
        <v>7</v>
      </c>
      <c r="C10" s="41">
        <v>22</v>
      </c>
      <c r="D10" s="41">
        <v>35</v>
      </c>
      <c r="E10" s="42">
        <f>Wohnen[Geplant
Kosten]-Wohnen[Ist
Kosten]</f>
        <v>-13</v>
      </c>
      <c r="F10" s="11"/>
      <c r="G10" s="53" t="s">
        <v>54</v>
      </c>
      <c r="H10" s="49">
        <v>1200</v>
      </c>
      <c r="I10" s="39"/>
      <c r="J10" s="2"/>
    </row>
    <row r="11" spans="2:10" ht="30" customHeight="1" x14ac:dyDescent="0.3">
      <c r="B11" s="13" t="s">
        <v>8</v>
      </c>
      <c r="C11" s="41">
        <v>8</v>
      </c>
      <c r="D11" s="41">
        <v>8</v>
      </c>
      <c r="E11" s="42">
        <f>Wohnen[Geplant
Kosten]-Wohnen[Ist
Kosten]</f>
        <v>0</v>
      </c>
      <c r="F11" s="11"/>
      <c r="G11" s="53" t="s">
        <v>55</v>
      </c>
      <c r="H11" s="49">
        <v>300</v>
      </c>
      <c r="I11" s="39"/>
      <c r="J11" s="2"/>
    </row>
    <row r="12" spans="2:10" ht="30" customHeight="1" x14ac:dyDescent="0.3">
      <c r="B12" s="13" t="s">
        <v>9</v>
      </c>
      <c r="C12" s="41">
        <v>34</v>
      </c>
      <c r="D12" s="41">
        <v>39</v>
      </c>
      <c r="E12" s="42">
        <f>Wohnen[Geplant
Kosten]-Wohnen[Ist
Kosten]</f>
        <v>-5</v>
      </c>
      <c r="F12" s="11"/>
      <c r="G12" s="54" t="s">
        <v>56</v>
      </c>
      <c r="H12" s="48">
        <f>SUM(H9:H11)</f>
        <v>5500</v>
      </c>
      <c r="I12" s="39"/>
      <c r="J12" s="2"/>
    </row>
    <row r="13" spans="2:10" ht="30" customHeight="1" x14ac:dyDescent="0.3">
      <c r="B13" s="13" t="s">
        <v>10</v>
      </c>
      <c r="C13" s="41">
        <v>10</v>
      </c>
      <c r="D13" s="41">
        <v>10</v>
      </c>
      <c r="E13" s="42">
        <f>Wohnen[Geplant
Kosten]-Wohnen[Ist
Kosten]</f>
        <v>0</v>
      </c>
      <c r="F13" s="2"/>
      <c r="G13" s="10"/>
      <c r="H13" s="10"/>
      <c r="I13"/>
      <c r="J13" s="2"/>
    </row>
    <row r="14" spans="2:10" ht="30" customHeight="1" thickBot="1" x14ac:dyDescent="0.35">
      <c r="B14" s="13" t="s">
        <v>11</v>
      </c>
      <c r="C14" s="41">
        <v>23</v>
      </c>
      <c r="D14" s="41">
        <v>0</v>
      </c>
      <c r="E14" s="42">
        <f>Wohnen[Geplant
Kosten]-Wohnen[Ist
Kosten]</f>
        <v>23</v>
      </c>
      <c r="F14" s="2"/>
      <c r="G14" s="31" t="s">
        <v>58</v>
      </c>
      <c r="H14" s="34" t="s">
        <v>88</v>
      </c>
      <c r="I14" s="21"/>
      <c r="J14" s="2"/>
    </row>
    <row r="15" spans="2:10" ht="30" customHeight="1" x14ac:dyDescent="0.3">
      <c r="B15" s="13" t="s">
        <v>12</v>
      </c>
      <c r="C15" s="41">
        <v>0</v>
      </c>
      <c r="D15" s="41">
        <v>0</v>
      </c>
      <c r="E15" s="42">
        <f>Wohnen[Geplant
Kosten]-Wohnen[Ist
Kosten]</f>
        <v>0</v>
      </c>
      <c r="F15" s="2"/>
      <c r="G15" s="32" t="s">
        <v>59</v>
      </c>
      <c r="H15" s="50">
        <f>SUM(H6-'Monatliches Familienbudget'!$C$3:$C$3)</f>
        <v>4297</v>
      </c>
      <c r="I15" s="40"/>
      <c r="J15" s="2"/>
    </row>
    <row r="16" spans="2:10" ht="30" customHeight="1" x14ac:dyDescent="0.3">
      <c r="B16" s="13" t="s">
        <v>13</v>
      </c>
      <c r="C16" s="41">
        <v>0</v>
      </c>
      <c r="D16" s="41">
        <v>0</v>
      </c>
      <c r="E16" s="42">
        <f>Wohnen[Geplant
Kosten]-Wohnen[Ist
Kosten]</f>
        <v>0</v>
      </c>
      <c r="F16" s="2"/>
      <c r="G16" s="30" t="s">
        <v>60</v>
      </c>
      <c r="H16" s="51">
        <f>SUM(H12-D3)</f>
        <v>4183</v>
      </c>
      <c r="I16" s="40"/>
      <c r="J16" s="2"/>
    </row>
    <row r="17" spans="2:10" ht="30" customHeight="1" x14ac:dyDescent="0.3">
      <c r="B17" s="14" t="s">
        <v>91</v>
      </c>
      <c r="C17" s="41">
        <f>SUBTOTAL(109,Wohnen[Geplant
Kosten])</f>
        <v>1203</v>
      </c>
      <c r="D17" s="41">
        <f>SUBTOTAL(109,Wohnen[Ist
Kosten])</f>
        <v>1317</v>
      </c>
      <c r="E17" s="41">
        <f>SUBTOTAL(109,Wohnen[Differenz])</f>
        <v>-114</v>
      </c>
      <c r="F17" s="2"/>
      <c r="G17" s="30" t="s">
        <v>51</v>
      </c>
      <c r="H17" s="52">
        <f>SUM(H16-H15)</f>
        <v>-114</v>
      </c>
      <c r="I17" s="40"/>
      <c r="J17" s="2"/>
    </row>
    <row r="18" spans="2:10" ht="30" customHeight="1" x14ac:dyDescent="0.3">
      <c r="B18" s="10"/>
      <c r="C18" s="10"/>
      <c r="D18" s="10"/>
      <c r="E18" s="10"/>
      <c r="F18" s="2"/>
      <c r="G18" s="10"/>
      <c r="H18" s="10"/>
    </row>
    <row r="19" spans="2:10" ht="30" customHeight="1" x14ac:dyDescent="0.3">
      <c r="B19" s="19" t="s">
        <v>14</v>
      </c>
      <c r="C19" s="17" t="s">
        <v>47</v>
      </c>
      <c r="D19" s="17" t="s">
        <v>49</v>
      </c>
      <c r="E19" s="17" t="s">
        <v>51</v>
      </c>
      <c r="F19" s="2"/>
      <c r="G19" s="20" t="s">
        <v>61</v>
      </c>
      <c r="H19" s="17" t="s">
        <v>47</v>
      </c>
      <c r="I19" s="26" t="s">
        <v>49</v>
      </c>
      <c r="J19" s="17" t="s">
        <v>51</v>
      </c>
    </row>
    <row r="20" spans="2:10" ht="30" customHeight="1" x14ac:dyDescent="0.3">
      <c r="B20" s="2" t="s">
        <v>15</v>
      </c>
      <c r="C20" s="43"/>
      <c r="D20" s="43"/>
      <c r="E20" s="43">
        <f>Verkehrskosten[Geplant
Kosten]-Verkehrskosten[Ist
Kosten]</f>
        <v>0</v>
      </c>
      <c r="F20" s="2"/>
      <c r="G20" s="1" t="s">
        <v>62</v>
      </c>
      <c r="H20" s="22"/>
      <c r="I20" s="22"/>
      <c r="J20" s="22">
        <f>Darlehen[Geplant
Kosten]-Darlehen[Ist
Kosten]</f>
        <v>0</v>
      </c>
    </row>
    <row r="21" spans="2:10" ht="30" customHeight="1" x14ac:dyDescent="0.3">
      <c r="B21" s="2" t="s">
        <v>16</v>
      </c>
      <c r="C21" s="43"/>
      <c r="D21" s="43"/>
      <c r="E21" s="43">
        <f>Verkehrskosten[Geplant
Kosten]-Verkehrskosten[Ist
Kosten]</f>
        <v>0</v>
      </c>
      <c r="F21" s="2"/>
      <c r="G21" s="1" t="s">
        <v>63</v>
      </c>
      <c r="H21" s="22"/>
      <c r="I21" s="22"/>
      <c r="J21" s="22">
        <f>Darlehen[Geplant
Kosten]-Darlehen[Ist
Kosten]</f>
        <v>0</v>
      </c>
    </row>
    <row r="22" spans="2:10" ht="30" customHeight="1" x14ac:dyDescent="0.3">
      <c r="B22" s="2" t="s">
        <v>17</v>
      </c>
      <c r="C22" s="43"/>
      <c r="D22" s="43"/>
      <c r="E22" s="43">
        <f>Verkehrskosten[Geplant
Kosten]-Verkehrskosten[Ist
Kosten]</f>
        <v>0</v>
      </c>
      <c r="F22" s="2"/>
      <c r="G22" s="1" t="s">
        <v>64</v>
      </c>
      <c r="H22" s="22"/>
      <c r="I22" s="22"/>
      <c r="J22" s="22">
        <f>Darlehen[Geplant
Kosten]-Darlehen[Ist
Kosten]</f>
        <v>0</v>
      </c>
    </row>
    <row r="23" spans="2:10" ht="30" customHeight="1" x14ac:dyDescent="0.3">
      <c r="B23" s="2" t="s">
        <v>18</v>
      </c>
      <c r="C23" s="43"/>
      <c r="D23" s="43"/>
      <c r="E23" s="43">
        <f>Verkehrskosten[Geplant
Kosten]-Verkehrskosten[Ist
Kosten]</f>
        <v>0</v>
      </c>
      <c r="F23" s="2"/>
      <c r="G23" s="1" t="s">
        <v>64</v>
      </c>
      <c r="H23" s="22"/>
      <c r="I23" s="22"/>
      <c r="J23" s="22">
        <f>Darlehen[Geplant
Kosten]-Darlehen[Ist
Kosten]</f>
        <v>0</v>
      </c>
    </row>
    <row r="24" spans="2:10" ht="30" customHeight="1" x14ac:dyDescent="0.3">
      <c r="B24" s="2" t="s">
        <v>19</v>
      </c>
      <c r="C24" s="43"/>
      <c r="D24" s="43"/>
      <c r="E24" s="43">
        <f>Verkehrskosten[Geplant
Kosten]-Verkehrskosten[Ist
Kosten]</f>
        <v>0</v>
      </c>
      <c r="F24" s="2"/>
      <c r="G24" s="1" t="s">
        <v>64</v>
      </c>
      <c r="H24" s="22"/>
      <c r="I24" s="22"/>
      <c r="J24" s="22">
        <f>Darlehen[Geplant
Kosten]-Darlehen[Ist
Kosten]</f>
        <v>0</v>
      </c>
    </row>
    <row r="25" spans="2:10" ht="30" customHeight="1" x14ac:dyDescent="0.3">
      <c r="B25" s="2" t="s">
        <v>20</v>
      </c>
      <c r="C25" s="43"/>
      <c r="D25" s="43"/>
      <c r="E25" s="43">
        <f>Verkehrskosten[Geplant
Kosten]-Verkehrskosten[Ist
Kosten]</f>
        <v>0</v>
      </c>
      <c r="F25" s="2"/>
      <c r="G25" s="1" t="s">
        <v>25</v>
      </c>
      <c r="H25" s="22"/>
      <c r="I25" s="22"/>
      <c r="J25" s="22">
        <f>Darlehen[Geplant
Kosten]-Darlehen[Ist
Kosten]</f>
        <v>0</v>
      </c>
    </row>
    <row r="26" spans="2:10" ht="30" customHeight="1" x14ac:dyDescent="0.3">
      <c r="B26" s="2" t="s">
        <v>21</v>
      </c>
      <c r="C26" s="43"/>
      <c r="D26" s="43"/>
      <c r="E26" s="43">
        <f>Verkehrskosten[Geplant
Kosten]-Verkehrskosten[Ist
Kosten]</f>
        <v>0</v>
      </c>
      <c r="F26" s="2"/>
      <c r="G26" s="7" t="s">
        <v>91</v>
      </c>
      <c r="H26" s="24">
        <f>SUBTOTAL(109,Darlehen[Geplant
Kosten])</f>
        <v>0</v>
      </c>
      <c r="I26" s="24">
        <f>SUBTOTAL(109,Darlehen[Ist
Kosten])</f>
        <v>0</v>
      </c>
      <c r="J26" s="24">
        <f>SUBTOTAL(109,Darlehen[Differenz])</f>
        <v>0</v>
      </c>
    </row>
    <row r="27" spans="2:10" ht="30" customHeight="1" x14ac:dyDescent="0.3">
      <c r="B27" s="2" t="s">
        <v>13</v>
      </c>
      <c r="C27" s="43"/>
      <c r="D27" s="43"/>
      <c r="E27" s="43">
        <f>Verkehrskosten[Geplant
Kosten]-Verkehrskosten[Ist
Kosten]</f>
        <v>0</v>
      </c>
      <c r="F27" s="2"/>
      <c r="G27" s="10"/>
      <c r="H27" s="10"/>
      <c r="I27" s="10"/>
      <c r="J27" s="10"/>
    </row>
    <row r="28" spans="2:10" ht="30" customHeight="1" x14ac:dyDescent="0.3">
      <c r="B28" s="8" t="s">
        <v>91</v>
      </c>
      <c r="C28" s="44">
        <f>SUBTOTAL(109,Verkehrskosten[Geplant
Kosten])</f>
        <v>0</v>
      </c>
      <c r="D28" s="44">
        <f>SUBTOTAL(109,Verkehrskosten[Ist
Kosten])</f>
        <v>0</v>
      </c>
      <c r="E28" s="44">
        <f>SUBTOTAL(109,Verkehrskosten[Differenz])</f>
        <v>0</v>
      </c>
      <c r="F28" s="2"/>
      <c r="G28" s="33" t="s">
        <v>65</v>
      </c>
      <c r="H28" s="17" t="s">
        <v>47</v>
      </c>
      <c r="I28" s="26" t="s">
        <v>49</v>
      </c>
      <c r="J28" s="17" t="s">
        <v>51</v>
      </c>
    </row>
    <row r="29" spans="2:10" ht="30" customHeight="1" x14ac:dyDescent="0.3">
      <c r="B29" s="10"/>
      <c r="C29" s="10"/>
      <c r="D29" s="10"/>
      <c r="E29" s="10"/>
      <c r="F29" s="2"/>
      <c r="G29" s="2" t="s">
        <v>66</v>
      </c>
      <c r="H29" s="21"/>
      <c r="I29" s="21"/>
      <c r="J29" s="21">
        <f>Unterhaltung[Geplant
Kosten]-Unterhaltung[Ist
Kosten]</f>
        <v>0</v>
      </c>
    </row>
    <row r="30" spans="2:10" ht="30" customHeight="1" x14ac:dyDescent="0.3">
      <c r="B30" s="18" t="s">
        <v>18</v>
      </c>
      <c r="C30" s="17" t="s">
        <v>47</v>
      </c>
      <c r="D30" s="17" t="s">
        <v>49</v>
      </c>
      <c r="E30" s="17" t="s">
        <v>51</v>
      </c>
      <c r="F30" s="2"/>
      <c r="G30" s="2" t="s">
        <v>67</v>
      </c>
      <c r="H30" s="21"/>
      <c r="I30" s="21"/>
      <c r="J30" s="21">
        <f>Unterhaltung[Geplant
Kosten]-Unterhaltung[Ist
Kosten]</f>
        <v>0</v>
      </c>
    </row>
    <row r="31" spans="2:10" ht="30" customHeight="1" x14ac:dyDescent="0.3">
      <c r="B31" s="2" t="s">
        <v>22</v>
      </c>
      <c r="C31" s="43"/>
      <c r="D31" s="43"/>
      <c r="E31" s="43">
        <f>Versicherungen[Geplant
Kosten]-Versicherungen[Ist
Kosten]</f>
        <v>0</v>
      </c>
      <c r="F31" s="2"/>
      <c r="G31" s="2" t="s">
        <v>68</v>
      </c>
      <c r="H31" s="21"/>
      <c r="I31" s="21"/>
      <c r="J31" s="21">
        <f>Unterhaltung[Geplant
Kosten]-Unterhaltung[Ist
Kosten]</f>
        <v>0</v>
      </c>
    </row>
    <row r="32" spans="2:10" ht="30" customHeight="1" x14ac:dyDescent="0.3">
      <c r="B32" s="2" t="s">
        <v>23</v>
      </c>
      <c r="C32" s="43"/>
      <c r="D32" s="43"/>
      <c r="E32" s="43">
        <f>Versicherungen[Geplant
Kosten]-Versicherungen[Ist
Kosten]</f>
        <v>0</v>
      </c>
      <c r="F32" s="2"/>
      <c r="G32" s="2" t="s">
        <v>69</v>
      </c>
      <c r="H32" s="21"/>
      <c r="I32" s="21"/>
      <c r="J32" s="21">
        <f>Unterhaltung[Geplant
Kosten]-Unterhaltung[Ist
Kosten]</f>
        <v>0</v>
      </c>
    </row>
    <row r="33" spans="2:10" ht="30" customHeight="1" x14ac:dyDescent="0.3">
      <c r="B33" s="2" t="s">
        <v>24</v>
      </c>
      <c r="C33" s="43"/>
      <c r="D33" s="43"/>
      <c r="E33" s="43">
        <f>Versicherungen[Geplant
Kosten]-Versicherungen[Ist
Kosten]</f>
        <v>0</v>
      </c>
      <c r="F33" s="2"/>
      <c r="G33" s="2" t="s">
        <v>70</v>
      </c>
      <c r="H33" s="21"/>
      <c r="I33" s="21"/>
      <c r="J33" s="21">
        <f>Unterhaltung[Geplant
Kosten]-Unterhaltung[Ist
Kosten]</f>
        <v>0</v>
      </c>
    </row>
    <row r="34" spans="2:10" ht="30" customHeight="1" x14ac:dyDescent="0.3">
      <c r="B34" s="2" t="s">
        <v>25</v>
      </c>
      <c r="C34" s="43"/>
      <c r="D34" s="43"/>
      <c r="E34" s="43">
        <f>Versicherungen[Geplant
Kosten]-Versicherungen[Ist
Kosten]</f>
        <v>0</v>
      </c>
      <c r="F34" s="2"/>
      <c r="G34" s="2" t="s">
        <v>71</v>
      </c>
      <c r="H34" s="21"/>
      <c r="I34" s="21"/>
      <c r="J34" s="21">
        <f>Unterhaltung[Geplant
Kosten]-Unterhaltung[Ist
Kosten]</f>
        <v>0</v>
      </c>
    </row>
    <row r="35" spans="2:10" ht="30" customHeight="1" x14ac:dyDescent="0.3">
      <c r="B35" s="8" t="s">
        <v>91</v>
      </c>
      <c r="C35" s="44">
        <f>SUBTOTAL(109,Versicherungen[Geplant
Kosten])</f>
        <v>0</v>
      </c>
      <c r="D35" s="44">
        <f>SUBTOTAL(109,Versicherungen[Ist
Kosten])</f>
        <v>0</v>
      </c>
      <c r="E35" s="44">
        <f>SUBTOTAL(109,Versicherungen[Differenz])</f>
        <v>0</v>
      </c>
      <c r="F35" s="2"/>
      <c r="G35" s="2" t="s">
        <v>25</v>
      </c>
      <c r="H35" s="21"/>
      <c r="I35" s="21"/>
      <c r="J35" s="21">
        <f>Unterhaltung[Geplant
Kosten]-Unterhaltung[Ist
Kosten]</f>
        <v>0</v>
      </c>
    </row>
    <row r="36" spans="2:10" ht="30" customHeight="1" x14ac:dyDescent="0.3">
      <c r="B36" s="10"/>
      <c r="C36" s="10"/>
      <c r="D36" s="10"/>
      <c r="E36" s="10"/>
      <c r="F36" s="2"/>
      <c r="G36" s="8" t="s">
        <v>91</v>
      </c>
      <c r="H36" s="27">
        <f>SUBTOTAL(109,Unterhaltung[Geplant
Kosten])</f>
        <v>0</v>
      </c>
      <c r="I36" s="27">
        <f>SUBTOTAL(109,Unterhaltung[Ist
Kosten])</f>
        <v>0</v>
      </c>
      <c r="J36" s="27">
        <f>SUBTOTAL(109,Unterhaltung[Differenz])</f>
        <v>0</v>
      </c>
    </row>
    <row r="37" spans="2:10" ht="30" customHeight="1" x14ac:dyDescent="0.3">
      <c r="B37" s="18" t="s">
        <v>26</v>
      </c>
      <c r="C37" s="17" t="s">
        <v>47</v>
      </c>
      <c r="D37" s="17" t="s">
        <v>49</v>
      </c>
      <c r="E37" s="17" t="s">
        <v>51</v>
      </c>
      <c r="F37" s="2"/>
      <c r="G37" s="10"/>
      <c r="H37" s="10"/>
      <c r="I37" s="10"/>
      <c r="J37" s="10"/>
    </row>
    <row r="38" spans="2:10" ht="30" customHeight="1" x14ac:dyDescent="0.3">
      <c r="B38" s="2" t="s">
        <v>27</v>
      </c>
      <c r="C38" s="43"/>
      <c r="D38" s="43"/>
      <c r="E38" s="43">
        <f>Nahrungsmittel[Geplant
Kosten]-Nahrungsmittel[Ist
Kosten]</f>
        <v>0</v>
      </c>
      <c r="F38" s="2"/>
      <c r="G38" s="20" t="s">
        <v>72</v>
      </c>
      <c r="H38" s="17" t="s">
        <v>89</v>
      </c>
      <c r="I38" s="26" t="s">
        <v>90</v>
      </c>
      <c r="J38" s="17" t="s">
        <v>51</v>
      </c>
    </row>
    <row r="39" spans="2:10" ht="30" customHeight="1" x14ac:dyDescent="0.3">
      <c r="B39" s="2" t="s">
        <v>28</v>
      </c>
      <c r="C39" s="43"/>
      <c r="D39" s="43"/>
      <c r="E39" s="43">
        <f>Nahrungsmittel[Geplant
Kosten]-Nahrungsmittel[Ist
Kosten]</f>
        <v>0</v>
      </c>
      <c r="F39" s="2"/>
      <c r="G39" s="2" t="s">
        <v>73</v>
      </c>
      <c r="H39" s="21"/>
      <c r="I39" s="21"/>
      <c r="J39" s="21">
        <f>Steuern[Geplant 
Kosten]-Steuern[Ist 
Kosten]</f>
        <v>0</v>
      </c>
    </row>
    <row r="40" spans="2:10" ht="30" customHeight="1" x14ac:dyDescent="0.3">
      <c r="B40" s="2" t="s">
        <v>25</v>
      </c>
      <c r="C40" s="43"/>
      <c r="D40" s="43"/>
      <c r="E40" s="43">
        <f>Nahrungsmittel[Geplant
Kosten]-Nahrungsmittel[Ist
Kosten]</f>
        <v>0</v>
      </c>
      <c r="F40" s="2"/>
      <c r="G40" s="2" t="s">
        <v>74</v>
      </c>
      <c r="H40" s="21"/>
      <c r="I40" s="21"/>
      <c r="J40" s="21">
        <f>Steuern[Geplant 
Kosten]-Steuern[Ist 
Kosten]</f>
        <v>0</v>
      </c>
    </row>
    <row r="41" spans="2:10" ht="30" customHeight="1" x14ac:dyDescent="0.3">
      <c r="B41" s="8" t="s">
        <v>91</v>
      </c>
      <c r="C41" s="44">
        <f>SUBTOTAL(109,Nahrungsmittel[Geplant
Kosten])</f>
        <v>0</v>
      </c>
      <c r="D41" s="44">
        <f>SUBTOTAL(109,Nahrungsmittel[Ist
Kosten])</f>
        <v>0</v>
      </c>
      <c r="E41" s="44">
        <f>SUBTOTAL(109,Nahrungsmittel[Differenz])</f>
        <v>0</v>
      </c>
      <c r="F41" s="2"/>
      <c r="G41" s="2" t="s">
        <v>75</v>
      </c>
      <c r="H41" s="21"/>
      <c r="I41" s="21"/>
      <c r="J41" s="21">
        <f>Steuern[Geplant 
Kosten]-Steuern[Ist 
Kosten]</f>
        <v>0</v>
      </c>
    </row>
    <row r="42" spans="2:10" ht="30" customHeight="1" x14ac:dyDescent="0.3">
      <c r="B42" s="10"/>
      <c r="C42" s="10"/>
      <c r="D42" s="10"/>
      <c r="E42" s="10"/>
      <c r="F42" s="2"/>
      <c r="G42" s="2" t="s">
        <v>25</v>
      </c>
      <c r="H42" s="21"/>
      <c r="I42" s="21"/>
      <c r="J42" s="21">
        <f>Steuern[Geplant 
Kosten]-Steuern[Ist 
Kosten]</f>
        <v>0</v>
      </c>
    </row>
    <row r="43" spans="2:10" ht="30" customHeight="1" x14ac:dyDescent="0.3">
      <c r="B43" s="18" t="s">
        <v>29</v>
      </c>
      <c r="C43" s="17" t="s">
        <v>47</v>
      </c>
      <c r="D43" s="17" t="s">
        <v>49</v>
      </c>
      <c r="E43" s="17" t="s">
        <v>51</v>
      </c>
      <c r="F43" s="2"/>
      <c r="G43" s="8" t="s">
        <v>91</v>
      </c>
      <c r="H43" s="27">
        <f>SUBTOTAL(109,Steuern[Geplant 
Kosten])</f>
        <v>0</v>
      </c>
      <c r="I43" s="27">
        <f>SUBTOTAL(109,Steuern[Ist 
Kosten])</f>
        <v>0</v>
      </c>
      <c r="J43" s="27">
        <f>SUBTOTAL(109,Steuern[Differenz])</f>
        <v>0</v>
      </c>
    </row>
    <row r="44" spans="2:10" ht="30" customHeight="1" x14ac:dyDescent="0.3">
      <c r="B44" s="6" t="s">
        <v>30</v>
      </c>
      <c r="C44" s="43"/>
      <c r="D44" s="43"/>
      <c r="E44" s="43">
        <f>Kinder[Geplant
Kosten]-Kinder[Ist
Kosten]</f>
        <v>0</v>
      </c>
      <c r="F44" s="2"/>
      <c r="G44" s="10"/>
      <c r="H44" s="10"/>
      <c r="I44" s="10"/>
      <c r="J44" s="10"/>
    </row>
    <row r="45" spans="2:10" ht="30" customHeight="1" x14ac:dyDescent="0.3">
      <c r="B45" s="6" t="s">
        <v>31</v>
      </c>
      <c r="C45" s="43"/>
      <c r="D45" s="43"/>
      <c r="E45" s="43">
        <f>Kinder[Geplant
Kosten]-Kinder[Ist
Kosten]</f>
        <v>0</v>
      </c>
      <c r="F45" s="2"/>
      <c r="G45" s="18" t="s">
        <v>76</v>
      </c>
      <c r="H45" s="17" t="s">
        <v>47</v>
      </c>
      <c r="I45" s="26" t="s">
        <v>49</v>
      </c>
      <c r="J45" s="17" t="s">
        <v>51</v>
      </c>
    </row>
    <row r="46" spans="2:10" ht="30" customHeight="1" x14ac:dyDescent="0.3">
      <c r="B46" s="6" t="s">
        <v>32</v>
      </c>
      <c r="C46" s="43"/>
      <c r="D46" s="43"/>
      <c r="E46" s="43">
        <f>Kinder[Geplant
Kosten]-Kinder[Ist
Kosten]</f>
        <v>0</v>
      </c>
      <c r="F46" s="2"/>
      <c r="G46" s="1" t="s">
        <v>30</v>
      </c>
      <c r="H46" s="22"/>
      <c r="I46" s="22"/>
      <c r="J46" s="22">
        <f>Körperpflege[Geplant
Kosten]-Körperpflege[Ist
Kosten]</f>
        <v>0</v>
      </c>
    </row>
    <row r="47" spans="2:10" ht="30" customHeight="1" x14ac:dyDescent="0.3">
      <c r="B47" s="6" t="s">
        <v>33</v>
      </c>
      <c r="C47" s="43"/>
      <c r="D47" s="43"/>
      <c r="E47" s="43">
        <f>Kinder[Geplant
Kosten]-Kinder[Ist
Kosten]</f>
        <v>0</v>
      </c>
      <c r="F47" s="2"/>
      <c r="G47" s="1" t="s">
        <v>77</v>
      </c>
      <c r="H47" s="22"/>
      <c r="I47" s="22"/>
      <c r="J47" s="22">
        <f>Körperpflege[Geplant
Kosten]-Körperpflege[Ist
Kosten]</f>
        <v>0</v>
      </c>
    </row>
    <row r="48" spans="2:10" ht="30" customHeight="1" x14ac:dyDescent="0.3">
      <c r="B48" s="6" t="s">
        <v>34</v>
      </c>
      <c r="C48" s="43"/>
      <c r="D48" s="43"/>
      <c r="E48" s="43">
        <f>Kinder[Geplant
Kosten]-Kinder[Ist
Kosten]</f>
        <v>0</v>
      </c>
      <c r="F48" s="2"/>
      <c r="G48" s="1" t="s">
        <v>31</v>
      </c>
      <c r="H48" s="22"/>
      <c r="I48" s="22"/>
      <c r="J48" s="22">
        <f>Körperpflege[Geplant
Kosten]-Körperpflege[Ist
Kosten]</f>
        <v>0</v>
      </c>
    </row>
    <row r="49" spans="2:10" ht="30" customHeight="1" x14ac:dyDescent="0.3">
      <c r="B49" s="6" t="s">
        <v>35</v>
      </c>
      <c r="C49" s="43"/>
      <c r="D49" s="43"/>
      <c r="E49" s="43">
        <f>Kinder[Geplant
Kosten]-Kinder[Ist
Kosten]</f>
        <v>0</v>
      </c>
      <c r="F49" s="2"/>
      <c r="G49" s="1" t="s">
        <v>78</v>
      </c>
      <c r="H49" s="22"/>
      <c r="I49" s="22"/>
      <c r="J49" s="22">
        <f>Körperpflege[Geplant
Kosten]-Körperpflege[Ist
Kosten]</f>
        <v>0</v>
      </c>
    </row>
    <row r="50" spans="2:10" ht="30" customHeight="1" x14ac:dyDescent="0.3">
      <c r="B50" s="6" t="s">
        <v>36</v>
      </c>
      <c r="C50" s="43"/>
      <c r="D50" s="43"/>
      <c r="E50" s="43">
        <f>Kinder[Geplant
Kosten]-Kinder[Ist
Kosten]</f>
        <v>0</v>
      </c>
      <c r="F50" s="2"/>
      <c r="G50" s="1" t="s">
        <v>79</v>
      </c>
      <c r="H50" s="22"/>
      <c r="I50" s="22"/>
      <c r="J50" s="22">
        <f>Körperpflege[Geplant
Kosten]-Körperpflege[Ist
Kosten]</f>
        <v>0</v>
      </c>
    </row>
    <row r="51" spans="2:10" ht="30" customHeight="1" x14ac:dyDescent="0.3">
      <c r="B51" s="6" t="s">
        <v>37</v>
      </c>
      <c r="C51" s="43"/>
      <c r="D51" s="43"/>
      <c r="E51" s="43">
        <f>Kinder[Geplant
Kosten]-Kinder[Ist
Kosten]</f>
        <v>0</v>
      </c>
      <c r="F51" s="2"/>
      <c r="G51" s="1" t="s">
        <v>34</v>
      </c>
      <c r="H51" s="22"/>
      <c r="I51" s="22"/>
      <c r="J51" s="22">
        <f>Körperpflege[Geplant
Kosten]-Körperpflege[Ist
Kosten]</f>
        <v>0</v>
      </c>
    </row>
    <row r="52" spans="2:10" ht="30" customHeight="1" x14ac:dyDescent="0.3">
      <c r="B52" s="6" t="s">
        <v>25</v>
      </c>
      <c r="C52" s="43"/>
      <c r="D52" s="43"/>
      <c r="E52" s="43">
        <f>Kinder[Geplant
Kosten]-Kinder[Ist
Kosten]</f>
        <v>0</v>
      </c>
      <c r="F52" s="2"/>
      <c r="G52" s="1" t="s">
        <v>25</v>
      </c>
      <c r="H52" s="22"/>
      <c r="I52" s="22"/>
      <c r="J52" s="22">
        <f>Körperpflege[Geplant
Kosten]-Körperpflege[Ist
Kosten]</f>
        <v>0</v>
      </c>
    </row>
    <row r="53" spans="2:10" ht="30" customHeight="1" x14ac:dyDescent="0.3">
      <c r="B53" s="8" t="s">
        <v>91</v>
      </c>
      <c r="C53" s="44">
        <f>SUBTOTAL(109,Kinder[Geplant
Kosten])</f>
        <v>0</v>
      </c>
      <c r="D53" s="44">
        <f>SUBTOTAL(109,Kinder[Ist
Kosten])</f>
        <v>0</v>
      </c>
      <c r="E53" s="44">
        <f>SUBTOTAL(109,Kinder[Differenz])</f>
        <v>0</v>
      </c>
      <c r="F53" s="2"/>
      <c r="G53" s="7" t="s">
        <v>91</v>
      </c>
      <c r="H53" s="24">
        <f>SUBTOTAL(109,Körperpflege[Geplant
Kosten])</f>
        <v>0</v>
      </c>
      <c r="I53" s="24">
        <f>SUBTOTAL(109,Körperpflege[Ist
Kosten])</f>
        <v>0</v>
      </c>
      <c r="J53" s="24">
        <f>SUBTOTAL(109,Körperpflege[Differenz])</f>
        <v>0</v>
      </c>
    </row>
    <row r="54" spans="2:10" ht="30" customHeight="1" x14ac:dyDescent="0.3">
      <c r="B54" s="10"/>
      <c r="C54" s="10"/>
      <c r="D54" s="10"/>
      <c r="E54" s="10"/>
      <c r="F54" s="2"/>
      <c r="G54" s="10"/>
      <c r="H54" s="10"/>
      <c r="I54" s="10"/>
      <c r="J54" s="10"/>
    </row>
    <row r="55" spans="2:10" ht="30" customHeight="1" x14ac:dyDescent="0.3">
      <c r="B55" s="20" t="s">
        <v>38</v>
      </c>
      <c r="C55" s="17" t="s">
        <v>47</v>
      </c>
      <c r="D55" s="17" t="s">
        <v>49</v>
      </c>
      <c r="E55" s="17" t="s">
        <v>51</v>
      </c>
      <c r="F55" s="2"/>
      <c r="G55" s="18" t="s">
        <v>80</v>
      </c>
      <c r="H55" s="17" t="s">
        <v>47</v>
      </c>
      <c r="I55" s="26" t="s">
        <v>49</v>
      </c>
      <c r="J55" s="17" t="s">
        <v>51</v>
      </c>
    </row>
    <row r="56" spans="2:10" ht="30" customHeight="1" x14ac:dyDescent="0.3">
      <c r="B56" s="1" t="s">
        <v>39</v>
      </c>
      <c r="C56" s="45"/>
      <c r="D56" s="45"/>
      <c r="E56" s="45">
        <f>Rechtskosten[Geplant
Kosten]-Rechtskosten[Ist
Kosten]</f>
        <v>0</v>
      </c>
      <c r="F56" s="2"/>
      <c r="G56" s="1" t="s">
        <v>81</v>
      </c>
      <c r="H56" s="22"/>
      <c r="I56" s="22"/>
      <c r="J56" s="22">
        <f>Haustiere[Geplant
Kosten]-Haustiere[Ist
Kosten]</f>
        <v>0</v>
      </c>
    </row>
    <row r="57" spans="2:10" ht="30" customHeight="1" x14ac:dyDescent="0.3">
      <c r="B57" s="1" t="s">
        <v>40</v>
      </c>
      <c r="C57" s="45"/>
      <c r="D57" s="45"/>
      <c r="E57" s="45">
        <f>Rechtskosten[Geplant
Kosten]-Rechtskosten[Ist
Kosten]</f>
        <v>0</v>
      </c>
      <c r="F57" s="2"/>
      <c r="G57" s="1" t="s">
        <v>30</v>
      </c>
      <c r="H57" s="22"/>
      <c r="I57" s="22"/>
      <c r="J57" s="22">
        <f>Haustiere[Geplant
Kosten]-Haustiere[Ist
Kosten]</f>
        <v>0</v>
      </c>
    </row>
    <row r="58" spans="2:10" ht="30" customHeight="1" x14ac:dyDescent="0.3">
      <c r="B58" s="3" t="s">
        <v>41</v>
      </c>
      <c r="C58" s="45"/>
      <c r="D58" s="45"/>
      <c r="E58" s="45">
        <f>Rechtskosten[Geplant
Kosten]-Rechtskosten[Ist
Kosten]</f>
        <v>0</v>
      </c>
      <c r="F58" s="2"/>
      <c r="G58" s="1" t="s">
        <v>82</v>
      </c>
      <c r="H58" s="22"/>
      <c r="I58" s="22"/>
      <c r="J58" s="22">
        <f>Haustiere[Geplant
Kosten]-Haustiere[Ist
Kosten]</f>
        <v>0</v>
      </c>
    </row>
    <row r="59" spans="2:10" ht="30" customHeight="1" x14ac:dyDescent="0.3">
      <c r="B59" s="1" t="s">
        <v>25</v>
      </c>
      <c r="C59" s="45"/>
      <c r="D59" s="45"/>
      <c r="E59" s="45">
        <f>Rechtskosten[Geplant
Kosten]-Rechtskosten[Ist
Kosten]</f>
        <v>0</v>
      </c>
      <c r="F59" s="2"/>
      <c r="G59" s="1" t="s">
        <v>83</v>
      </c>
      <c r="H59" s="22"/>
      <c r="I59" s="22"/>
      <c r="J59" s="22">
        <f>Haustiere[Geplant
Kosten]-Haustiere[Ist
Kosten]</f>
        <v>0</v>
      </c>
    </row>
    <row r="60" spans="2:10" ht="30" customHeight="1" x14ac:dyDescent="0.3">
      <c r="B60" s="7" t="s">
        <v>91</v>
      </c>
      <c r="C60" s="46">
        <f>SUBTOTAL(109,Rechtskosten[Geplant
Kosten])</f>
        <v>0</v>
      </c>
      <c r="D60" s="46">
        <f>SUBTOTAL(109,Rechtskosten[Ist
Kosten])</f>
        <v>0</v>
      </c>
      <c r="E60" s="46">
        <f>SUBTOTAL(109,Rechtskosten[Differenz])</f>
        <v>0</v>
      </c>
      <c r="F60" s="2"/>
      <c r="G60" s="1" t="s">
        <v>25</v>
      </c>
      <c r="H60" s="22"/>
      <c r="I60" s="22"/>
      <c r="J60" s="22">
        <f>Haustiere[Geplant
Kosten]-Haustiere[Ist
Kosten]</f>
        <v>0</v>
      </c>
    </row>
    <row r="61" spans="2:10" ht="30" customHeight="1" x14ac:dyDescent="0.3">
      <c r="B61" s="10"/>
      <c r="C61" s="10"/>
      <c r="D61" s="10"/>
      <c r="E61" s="10"/>
      <c r="F61" s="2"/>
      <c r="G61" s="7" t="s">
        <v>91</v>
      </c>
      <c r="H61" s="24">
        <f>SUBTOTAL(109,Haustiere[Geplant
Kosten])</f>
        <v>0</v>
      </c>
      <c r="I61" s="24">
        <f>SUBTOTAL(109,Haustiere[Ist
Kosten])</f>
        <v>0</v>
      </c>
      <c r="J61" s="24">
        <f>SUBTOTAL(109,Haustiere[Differenz])</f>
        <v>0</v>
      </c>
    </row>
    <row r="62" spans="2:10" ht="30" customHeight="1" x14ac:dyDescent="0.3">
      <c r="B62" s="20" t="s">
        <v>42</v>
      </c>
      <c r="C62" s="17" t="s">
        <v>47</v>
      </c>
      <c r="D62" s="17" t="s">
        <v>49</v>
      </c>
      <c r="E62" s="17" t="s">
        <v>51</v>
      </c>
      <c r="F62" s="2"/>
      <c r="G62" s="10"/>
      <c r="H62" s="10"/>
      <c r="I62" s="10"/>
      <c r="J62" s="10"/>
    </row>
    <row r="63" spans="2:10" ht="30" customHeight="1" x14ac:dyDescent="0.3">
      <c r="B63" s="1" t="s">
        <v>43</v>
      </c>
      <c r="C63" s="45"/>
      <c r="D63" s="45"/>
      <c r="E63" s="45">
        <f>Spareinlagen[Geplant
Kosten]-Spareinlagen[Ist
Kosten]</f>
        <v>0</v>
      </c>
      <c r="F63" s="2"/>
      <c r="G63" s="20" t="s">
        <v>84</v>
      </c>
      <c r="H63" s="17" t="s">
        <v>47</v>
      </c>
      <c r="I63" s="26" t="s">
        <v>49</v>
      </c>
      <c r="J63" s="17" t="s">
        <v>51</v>
      </c>
    </row>
    <row r="64" spans="2:10" ht="30" customHeight="1" x14ac:dyDescent="0.3">
      <c r="B64" s="1" t="s">
        <v>44</v>
      </c>
      <c r="C64" s="45"/>
      <c r="D64" s="45"/>
      <c r="E64" s="45">
        <f>Spareinlagen[Geplant
Kosten]-Spareinlagen[Ist
Kosten]</f>
        <v>0</v>
      </c>
      <c r="F64" s="2"/>
      <c r="G64" s="2" t="s">
        <v>85</v>
      </c>
      <c r="H64" s="21"/>
      <c r="I64" s="21"/>
      <c r="J64" s="21">
        <f>Geschenke[Geplant
Kosten]-Geschenke[Ist
Kosten]</f>
        <v>0</v>
      </c>
    </row>
    <row r="65" spans="2:10" ht="30" customHeight="1" x14ac:dyDescent="0.3">
      <c r="B65" s="1" t="s">
        <v>45</v>
      </c>
      <c r="C65" s="45"/>
      <c r="D65" s="45"/>
      <c r="E65" s="45">
        <f>Spareinlagen[Geplant
Kosten]-Spareinlagen[Ist
Kosten]</f>
        <v>0</v>
      </c>
      <c r="F65" s="2"/>
      <c r="G65" s="2" t="s">
        <v>86</v>
      </c>
      <c r="H65" s="21"/>
      <c r="I65" s="21"/>
      <c r="J65" s="21">
        <f>Geschenke[Geplant
Kosten]-Geschenke[Ist
Kosten]</f>
        <v>0</v>
      </c>
    </row>
    <row r="66" spans="2:10" ht="30" customHeight="1" x14ac:dyDescent="0.3">
      <c r="B66" s="1" t="s">
        <v>25</v>
      </c>
      <c r="C66" s="45"/>
      <c r="D66" s="45"/>
      <c r="E66" s="45">
        <f>Spareinlagen[Geplant
Kosten]-Spareinlagen[Ist
Kosten]</f>
        <v>0</v>
      </c>
      <c r="F66" s="2"/>
      <c r="G66" s="2" t="s">
        <v>87</v>
      </c>
      <c r="H66" s="21"/>
      <c r="I66" s="21"/>
      <c r="J66" s="21">
        <f>Geschenke[Geplant
Kosten]-Geschenke[Ist
Kosten]</f>
        <v>0</v>
      </c>
    </row>
    <row r="67" spans="2:10" ht="30" customHeight="1" x14ac:dyDescent="0.3">
      <c r="B67" s="7" t="s">
        <v>91</v>
      </c>
      <c r="C67" s="46">
        <f>SUBTOTAL(109,Spareinlagen[Geplant
Kosten])</f>
        <v>0</v>
      </c>
      <c r="D67" s="46">
        <f>SUBTOTAL(109,Spareinlagen[Ist
Kosten])</f>
        <v>0</v>
      </c>
      <c r="E67" s="46">
        <f>SUBTOTAL(109,Spareinlagen[Differenz])</f>
        <v>0</v>
      </c>
      <c r="F67" s="2"/>
      <c r="G67" s="8" t="s">
        <v>91</v>
      </c>
      <c r="H67" s="27">
        <f>SUBTOTAL(109,Geschenke[Geplant
Kosten])</f>
        <v>0</v>
      </c>
      <c r="I67" s="27">
        <f>SUBTOTAL(109,Geschenke[Ist
Kosten])</f>
        <v>0</v>
      </c>
      <c r="J67" s="27">
        <f>SUBTOTAL(109,Geschenke[Differenz])</f>
        <v>0</v>
      </c>
    </row>
    <row r="68" spans="2:10" ht="30" customHeight="1" x14ac:dyDescent="0.3">
      <c r="F68" s="2"/>
    </row>
  </sheetData>
  <phoneticPr fontId="2" type="noConversion"/>
  <conditionalFormatting sqref="J56:J60 J46:J52 J39:J42 J29:J35 E63:E66 E56:E59 E44:E52 E38:E40 E31:E34 E20:E27 H17 J20:J25 J64:J66 E6:E16">
    <cfRule type="iconSet" priority="4">
      <iconSet iconSet="3Arrows">
        <cfvo type="percentile" val="0"/>
        <cfvo type="num" val="-50"/>
        <cfvo type="num" val="50"/>
      </iconSet>
    </cfRule>
  </conditionalFormatting>
  <conditionalFormatting sqref="D3:J3 B1 I1:J1 B3:B4 F4:J4 B2:J2 B5:J12 F18:F68 G19:J26 B19:E28 B18 B30:E35 B29 B37:E41 B36 B43:E53 B42 B55:E60 B54 B62:E67 B61 G63:J67 G62 G55:J61 G54 G45:J53 G44 G38:J43 G37 G28:J36 G27 G18 I18:J18 B14:J17 B13:G13 I13:J13">
    <cfRule type="cellIs" dxfId="139" priority="2" operator="lessThan">
      <formula>0</formula>
    </cfRule>
  </conditionalFormatting>
  <conditionalFormatting sqref="C3">
    <cfRule type="cellIs" dxfId="138" priority="1" operator="lessThan">
      <formula>0</formula>
    </cfRule>
  </conditionalFormatting>
  <dataValidations count="30">
    <dataValidation allowBlank="1" showInputMessage="1" showErrorMessage="1" prompt="Erstellen Sie auf diesem Arbeitsblatt einen Familienbudgetplaner. Geben Sie Details in Tabellen ein. Die Summe der prognostizierten und der tatsächlichen Kosten, der prognostizierte und tatsächliche Saldo und die Differenz werden automatisch berechnet." sqref="A1" xr:uid="{00000000-0002-0000-0000-000000000000}"/>
    <dataValidation allowBlank="1" showInputMessage="1" showErrorMessage="1" prompt="Der Titel dieses Arbeitsblatts befindet sich in dieser Zelle. Die Zusammenfassung steht in der Tabelle unten. Beispiele für Ausgabenkategorien finden sich in separaten Tabellen ab Zelle B5. Geben Sie eingehende Beträge ab Zelle G2 ein." sqref="B1" xr:uid="{00000000-0002-0000-0000-000001000000}"/>
    <dataValidation allowBlank="1" showInputMessage="1" showErrorMessage="1" prompt="Die prognostizierten Gesamtkosten werden in der Zelle unten automatisch berechnet." sqref="C2" xr:uid="{00000000-0002-0000-0000-000002000000}"/>
    <dataValidation allowBlank="1" showInputMessage="1" showErrorMessage="1" prompt="Die tatsächlichen Gesamtkosten werden in der Zelle unten automatisch berechnet." sqref="D2" xr:uid="{00000000-0002-0000-0000-000003000000}"/>
    <dataValidation allowBlank="1" showInputMessage="1" showErrorMessage="1" prompt="Die Gesamtdifferenz wird in der Zelle unten automatisch berechnet." sqref="E2" xr:uid="{00000000-0002-0000-0000-000004000000}"/>
    <dataValidation allowBlank="1" showInputMessage="1" showErrorMessage="1" prompt="Geben Sie Details in der Tabelle &quot;Wohnen&quot; unten, in der Tabelle &quot;Verkehrskosten&quot; ab Zelle B19 und in der Tabelle &quot;Prognostiziertes Monatseinkommen&quot; ab Zelle G2 ein." sqref="B4" xr:uid="{00000000-0002-0000-0000-000005000000}"/>
    <dataValidation allowBlank="1" showInputMessage="1" showErrorMessage="1" prompt="Geben Sie in dieser Spalte unter dieser Überschrift die Quelle für das prognostizierte Monatseinkommen ein." sqref="G2" xr:uid="{00000000-0002-0000-0000-000006000000}"/>
    <dataValidation allowBlank="1" showInputMessage="1" showErrorMessage="1" prompt="Geben Sie in dieser Spalte unter dieser Überschrift den Betrag ein." sqref="H8 H2" xr:uid="{00000000-0002-0000-0000-000007000000}"/>
    <dataValidation allowBlank="1" showInputMessage="1" showErrorMessage="1" prompt="Geben Sie Details in der Tabelle &quot;Tatsächliches Monatseinkommen&quot; unten ein." sqref="G7" xr:uid="{00000000-0002-0000-0000-000008000000}"/>
    <dataValidation allowBlank="1" showInputMessage="1" showErrorMessage="1" prompt="Geben Sie in dieser Spalte unter dieser Überschrift die Quelle für das tatsächliche Monatseinkommen ein." sqref="G8" xr:uid="{00000000-0002-0000-0000-000009000000}"/>
    <dataValidation allowBlank="1" showInputMessage="1" showErrorMessage="1" prompt="Die Saldotabelle unten wird automatisch aktualisiert." sqref="G13" xr:uid="{00000000-0002-0000-0000-00000A000000}"/>
    <dataValidation allowBlank="1" showInputMessage="1" showErrorMessage="1" prompt="Der Saldo befindet sich in dieser Spalte unter dieser Überschrift." sqref="G14" xr:uid="{00000000-0002-0000-0000-00000B000000}"/>
    <dataValidation allowBlank="1" showInputMessage="1" showErrorMessage="1" prompt="Der Betrag wird automatisch berechnet, und die Symbole links in dieser Spalte unter dieser Überschrift werden aktualisiert." sqref="H14" xr:uid="{00000000-0002-0000-0000-00000C000000}"/>
    <dataValidation allowBlank="1" showInputMessage="1" showErrorMessage="1" prompt="Diese Zelle enthält eine Beispielkategorie für Ausgaben. Der Beispielkategorie zugeordnete Beispielausgaben befinden sich in dieser Spalte unter dieser Überschrift. Verwenden Sie Überschriftsfilter, um bestimmte Einträge zu finden." sqref="B5 B19 G55 G28 B30 B37 G38 G45 B43 B55 B62 G63 G19" xr:uid="{00000000-0002-0000-0000-00000D000000}"/>
    <dataValidation allowBlank="1" showInputMessage="1" showErrorMessage="1" prompt="Geben Sie die prognostizierten Kosten in dieser Spalte unter dieser Überschrift ein." sqref="C5 C19 C30 C37 C43 C55 C62 H63 H28 H38 H45 H55 H19" xr:uid="{00000000-0002-0000-0000-00000E000000}"/>
    <dataValidation allowBlank="1" showInputMessage="1" showErrorMessage="1" prompt="Geben Sie in dieser Spalte unter dieser Überschrift die tatsächlichen Kosten ein." sqref="D5 D19 D30 D37 D43 D55 D62 I63 I28 I38 I45 I55 I19" xr:uid="{00000000-0002-0000-0000-00000F000000}"/>
    <dataValidation allowBlank="1" showInputMessage="1" showErrorMessage="1" prompt="Geben Sie Details in der Tabelle &quot;Verkehrskosten&quot; unten und in der Tabelle &quot;Versicherungen&quot; ab Zelle B30 ein." sqref="B18" xr:uid="{00000000-0002-0000-0000-000010000000}"/>
    <dataValidation allowBlank="1" showInputMessage="1" showErrorMessage="1" prompt="Geben Sie Details in der Tabelle &quot;Versicherungen&quot; unten und in der Tabelle &quot;Nahrungsmittel&quot; ab Zelle B37 ein." sqref="B29" xr:uid="{00000000-0002-0000-0000-000011000000}"/>
    <dataValidation allowBlank="1" showInputMessage="1" showErrorMessage="1" prompt="Geben Sie Details in der Tabelle &quot;Nahrungsmittel&quot; unten und in der Tabelle &quot;Kinder&quot; ab Zelle B43 ein." sqref="B36" xr:uid="{00000000-0002-0000-0000-000012000000}"/>
    <dataValidation allowBlank="1" showInputMessage="1" showErrorMessage="1" prompt="Geben Sie Details in der Tabelle &quot;Kinder&quot; unten und in der Tabelle &quot;Rechtskosten&quot; ab Zelle B55 ein." sqref="B42" xr:uid="{00000000-0002-0000-0000-000013000000}"/>
    <dataValidation allowBlank="1" showInputMessage="1" showErrorMessage="1" prompt="Geben Sie Details in der Tabelle &quot;Rechtskosten&quot; unten und in der Tabelle &quot;Spareinlagen&quot; ab Zelle B62 ein." sqref="B54" xr:uid="{00000000-0002-0000-0000-000014000000}"/>
    <dataValidation allowBlank="1" showInputMessage="1" showErrorMessage="1" prompt="Geben Sie Details in der Tabelle &quot;Spareinlagen&quot; unten und in der Tabelle &quot;Darlehen&quot; ab Zelle G19 ein." sqref="B61" xr:uid="{00000000-0002-0000-0000-000015000000}"/>
    <dataValidation allowBlank="1" showInputMessage="1" showErrorMessage="1" prompt="Geben Sie Details in der Tabelle &quot;Darlehen&quot; unten und in der Tabelle &quot;Unterhaltung&quot; ab Zelle G28 ein." sqref="G18" xr:uid="{00000000-0002-0000-0000-000016000000}"/>
    <dataValidation allowBlank="1" showInputMessage="1" showErrorMessage="1" prompt="Geben Sie Details in der Tabelle &quot;Unterhaltung&quot; unten und in der Tabelle &quot;Steuern&quot; ab Zelle G38 ein." sqref="G27" xr:uid="{00000000-0002-0000-0000-000017000000}"/>
    <dataValidation allowBlank="1" showInputMessage="1" showErrorMessage="1" prompt="Geben Sie Details in der Tabelle &quot;Steuern&quot; unten und in der Tabelle &quot;Körperpflege&quot; ab Zelle G45 ein." sqref="G37" xr:uid="{00000000-0002-0000-0000-000018000000}"/>
    <dataValidation allowBlank="1" showInputMessage="1" showErrorMessage="1" prompt="Geben Sie Details in der Tabelle &quot;Körperpflege&quot; unten und in der Tabelle &quot;Haustiere&quot; ab Zelle G55 ein." sqref="G44" xr:uid="{00000000-0002-0000-0000-000019000000}"/>
    <dataValidation allowBlank="1" showInputMessage="1" showErrorMessage="1" prompt="Geben Sie Details in der Tabelle &quot;Haustiere&quot; unten und in der Tabelle &quot;Geschenke&quot; ab Zelle G63 ein." sqref="G54" xr:uid="{00000000-0002-0000-0000-00001A000000}"/>
    <dataValidation allowBlank="1" showInputMessage="1" showErrorMessage="1" prompt="Geben Sie Details in der Tabelle &quot;Geschenke&quot; unten ein." sqref="G62" xr:uid="{00000000-0002-0000-0000-00001B000000}"/>
    <dataValidation allowBlank="1" showInputMessage="1" showErrorMessage="1" prompt="Die Summe der prognostizierten und der tatsächlichen Kosten und die Differenz werden in dieser Tabelle automatisch berechnet." sqref="B2" xr:uid="{00000000-0002-0000-0000-00001C000000}"/>
    <dataValidation allowBlank="1" showInputMessage="1" showErrorMessage="1" prompt="Die Differenz wird in dieser Spalte unter dieser Überschrift automatisch berechnet." sqref="E5 E19 E30 J28 J63 E37 E43 J38 J45 E55 E62 J55 J19" xr:uid="{00000000-0002-0000-0000-00001D000000}"/>
  </dataValidations>
  <printOptions horizontalCentered="1"/>
  <pageMargins left="0.25" right="0.25" top="0.5" bottom="0.5" header="0.5" footer="0.5"/>
  <pageSetup paperSize="9" scale="60" orientation="portrait" r:id="rId1"/>
  <headerFooter differentFirst="1" alignWithMargins="0">
    <oddFooter>Page &amp;P of &amp;N</oddFooter>
  </headerFooter>
  <ignoredErrors>
    <ignoredError sqref="E20:E27 E31:E34 E38:E40 E44:E52 E56:E59 E63:E66 J64:J66 J56:J60 J46:J52 J39:J42 J29:J35 J20:J25" emptyCellReference="1"/>
  </ignoredErrors>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Monatliches Familienbudget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2018-04-23T08:03:42Z</dcterms:created>
  <dcterms:modified xsi:type="dcterms:W3CDTF">2018-09-19T08:01:21Z</dcterms:modified>
</cp:coreProperties>
</file>

<file path=docProps/custom.xml><?xml version="1.0" encoding="utf-8"?>
<Properties xmlns="http://schemas.openxmlformats.org/officeDocument/2006/custom-properties" xmlns:vt="http://schemas.openxmlformats.org/officeDocument/2006/docPropsVTypes"/>
</file>