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8325" xr2:uid="{00000000-000D-0000-FFFF-FFFF00000000}"/>
  </bookViews>
  <sheets>
    <sheet name="KEZDÉS" sheetId="2" r:id="rId1"/>
    <sheet name="HAVI SZEMÉLYES KÖLTSÉGVETÉ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<sst xmlns="http://schemas.openxmlformats.org/spreadsheetml/2006/main" count="159" uniqueCount="97">
  <si>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A SABLON ISMERTETÉSE</t>
  </si>
  <si>
    <t>Ezzel a Havi személyes költségvetés nevű munkalappal nyomon követheti tervezett és tényleges havi bevételeit és tervezett és tényleges költségeit.</t>
  </si>
  <si>
    <t>A megfelelő táblázatokban adhatja meg a különböző kategóriákba tartozó kiadásokat.</t>
  </si>
  <si>
    <t>Megjegyzés: </t>
  </si>
  <si>
    <t>A HAVI SZEMÉLYES KÖLTSÉGVETÉS munkalap A oszlopában további útmutatást olvashat. Ez a szöveg szándékosan van elrejtve. Ha törölni szeretné a szöveget, jelölje ki az A oszlopot, majd nyomja le a DELETE billentyűt. Ha láthatóvá szeretné tenni a szöveget, jelölje ki az A oszlopot, majd módosítsa a betűszínt.</t>
  </si>
  <si>
    <t>Ha többet szeretne megtudni a munkalapon lévő táblázatokról, nyomja le a SHIFT+F10 billentyűkombinációt egy táblázaton belül, válassza a TÁBLÁZAT parancsot, majd a HELYETTESÍTŐ SZÖVEG elemet.</t>
  </si>
  <si>
    <t>Ezen a munkalapon egy havi személyes költségvetést készíthet. Ennek az oszlopnak a celláiban a munkalap használatát megkönnyítő útmutatás olvasható. Első lépésként nyomja le a Le nyílbillentyűt.</t>
  </si>
  <si>
    <t>A jobbra lévő cellában szerepel a munkalap címe. A következő utasítás az A4 cellában található.</t>
  </si>
  <si>
    <t>Adjon meg adatokat a jobbra lévő cellával kezdődő Lakás táblázatban és a G12 cellával kezdődő Szórakozás táblázatban. A következő utasítás az A25 cellában található.</t>
  </si>
  <si>
    <t>Adjon meg adatokat a jobbra lévő cellával kezdődő Közlekedés táblázatban és a G24 cellával kezdődő Hitelek táblázatban. A következő utasítás az A35 cellában található.</t>
  </si>
  <si>
    <t>Adjon meg adatokat a jobbra lévő cellával kezdődő Biztosítás táblázatban és a G33 cellával kezdődő Adók táblázatban. A következő utasítás az A42 cellában található.</t>
  </si>
  <si>
    <t>Adjon meg adatokat a jobbra lévő cellával kezdődő Élelmiszer táblázatban és a G40 cellával kezdődő Megtakarítások táblázatban. A következő utasítás az A48 cellában található.</t>
  </si>
  <si>
    <t>Adjon meg adatokat a jobbra lévő cellával kezdődő Kisállatok táblázatban és a G46 cellával kezdődő Ajándékok táblázatban. A következő utasítás az A56 cellában található.</t>
  </si>
  <si>
    <t>Adjon meg adatokat a jobbra lévő cellával kezdődő Személyes kiadások táblázatban és a G52 cellával kezdődő Jogi kiadások táblázatban. A következő utasítás az A59 cellában található.</t>
  </si>
  <si>
    <t>A sablon automatikusan kiszámítja a teljes tervezett költséget a J59 cellában, a teljes tényleges költséget a J61 cellában, illetve a teljes különbözetet a J63 cellában.</t>
  </si>
  <si>
    <t>HAVI SZEMÉLYES KÖLTSÉGVETÉS</t>
  </si>
  <si>
    <t>TERVEZETT HAVI BEVÉTEL</t>
  </si>
  <si>
    <t>TÉNYLEGES HAVI BEVÉTEL</t>
  </si>
  <si>
    <t>LAKÁS</t>
  </si>
  <si>
    <t>Jelzálog vagy bérleti díj</t>
  </si>
  <si>
    <t>Telefon</t>
  </si>
  <si>
    <t>Áram</t>
  </si>
  <si>
    <t>Gáz</t>
  </si>
  <si>
    <t>Víz és csatornázás</t>
  </si>
  <si>
    <t>Kábeltévé</t>
  </si>
  <si>
    <t>Szemétdíj</t>
  </si>
  <si>
    <t>Karbantartás és javítások</t>
  </si>
  <si>
    <t>Kellékek</t>
  </si>
  <si>
    <t>Egyéb</t>
  </si>
  <si>
    <t>Részösszeg</t>
  </si>
  <si>
    <t>KÖZLEKEDÉS</t>
  </si>
  <si>
    <t>Autó törlesztése</t>
  </si>
  <si>
    <t>Busz/taxi</t>
  </si>
  <si>
    <t>Biztosítás</t>
  </si>
  <si>
    <t>Engedélyek</t>
  </si>
  <si>
    <t>Üzemanyag</t>
  </si>
  <si>
    <t>Karbantartás</t>
  </si>
  <si>
    <t>BIZTOSÍTÁS</t>
  </si>
  <si>
    <t>Lakás</t>
  </si>
  <si>
    <t>Egészség</t>
  </si>
  <si>
    <t>Élet</t>
  </si>
  <si>
    <t>ÉLELMISZER</t>
  </si>
  <si>
    <t>Bevásárlás</t>
  </si>
  <si>
    <t>Házon kívüli étkezések</t>
  </si>
  <si>
    <t>KISÁLLATOK</t>
  </si>
  <si>
    <t>Élelmezés</t>
  </si>
  <si>
    <t>Egészségügy</t>
  </si>
  <si>
    <t>Ápolás</t>
  </si>
  <si>
    <t>Játékok</t>
  </si>
  <si>
    <t>SZEMÉLYES KIADÁSOK</t>
  </si>
  <si>
    <t>Haj- és körömápolás</t>
  </si>
  <si>
    <t>Ruhanemű</t>
  </si>
  <si>
    <t>Tisztító</t>
  </si>
  <si>
    <t>Egészségklub</t>
  </si>
  <si>
    <t>Szervezeti tagdíjak</t>
  </si>
  <si>
    <t>Bevétel 1</t>
  </si>
  <si>
    <t>Plusz bevétel</t>
  </si>
  <si>
    <t>Teljes havi bevétel</t>
  </si>
  <si>
    <t>Tervezett költség</t>
  </si>
  <si>
    <t>Tényleges költség</t>
  </si>
  <si>
    <t>Különbözet</t>
  </si>
  <si>
    <t>TERVEZETT EGYENLEG 
(Tervezett bevétel mínusz kiadások)</t>
  </si>
  <si>
    <t>TÉNYLEGES EGYENLEG 
(Tényleges bevétel mínusz kiadások)</t>
  </si>
  <si>
    <t>KÜLÖNBÖZET 
(Tényleges mínusz tervezett)</t>
  </si>
  <si>
    <t>SZÓRAKOZÁS</t>
  </si>
  <si>
    <t>Videó/DVD</t>
  </si>
  <si>
    <t>CD-k</t>
  </si>
  <si>
    <t>Filmek</t>
  </si>
  <si>
    <t>Koncertek</t>
  </si>
  <si>
    <t>Sportesemények</t>
  </si>
  <si>
    <t>Színház</t>
  </si>
  <si>
    <t>HITELEK</t>
  </si>
  <si>
    <t>Személyes</t>
  </si>
  <si>
    <t>Diák</t>
  </si>
  <si>
    <t>Hitelkártya</t>
  </si>
  <si>
    <t>ADÓK</t>
  </si>
  <si>
    <t>Szövetségi</t>
  </si>
  <si>
    <t>Állami</t>
  </si>
  <si>
    <t>Helyi</t>
  </si>
  <si>
    <t>MEGTAKARÍTÁSOK VAGY BEFEKTETÉSEK</t>
  </si>
  <si>
    <t>Nyugdíjszámla</t>
  </si>
  <si>
    <t>Befektetési számla</t>
  </si>
  <si>
    <t>AJÁNDÉKOK ÉS ADOMÁNYOK</t>
  </si>
  <si>
    <t>Jótékonyság 1</t>
  </si>
  <si>
    <t>Jótékonyság 2</t>
  </si>
  <si>
    <t>Jótékonyság 3</t>
  </si>
  <si>
    <t>JOGI KIADÁSOK</t>
  </si>
  <si>
    <t>Ügyvéd</t>
  </si>
  <si>
    <t>Tartásdíj</t>
  </si>
  <si>
    <t>Kártérítés behajtása</t>
  </si>
  <si>
    <t>TELJES TERVEZETT KÖLTSÉG</t>
  </si>
  <si>
    <t>TELJES TÉNYLEGES KÖLTSÉG</t>
  </si>
  <si>
    <t>TELJES KÜLÖNBÖZET</t>
  </si>
  <si>
    <t>A jobbra lévő cellában a tervezett havi bevétel címkéje szerepel. Az E4 cellában adhatja meg az bevétel 1, az E5 cellában a plusz bevétel, az E6 cellában pedig láthatja a teljes havi bevétel. A következő utasítás az A6 cellában található.</t>
  </si>
  <si>
    <t>A sablon automatikusan kiszámítja a tervezett egyenleg a J4 cellában, a tényleges egyenleg a J6 cellában, illetve a különbözetet a J8 cellában. A következő utasítás az A8 cellában található.</t>
  </si>
  <si>
    <t>A sablon automatikusan kiszámítja a tervezett egyenleg, a tényleges egyenleg és a különbözetet.</t>
  </si>
  <si>
    <t>A jobbra lévő cellában a tényleges havi bevétel címkéje szerepel. Az E8 cellában adhatja meg az bevétel 1, az E9 cellában a plusz bevétel, az E10 cellában pedig láthatja a teljes havi bevétel. A következő utasítás az A12 cellában található.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</si>
</sst>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#,##0.00\ &quot;Ft&quot;;[Red]\-#,##0.0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7" formatCode="#,##0.00\ &quot;Ft&quot;"/>
  </numFmts>
  <fonts count="25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7" applyNumberFormat="0" applyFill="0" applyAlignment="0" applyProtection="0"/>
    <xf numFmtId="0" fontId="3" fillId="0" borderId="8" applyNumberFormat="0" applyFill="0" applyBorder="0" applyAlignment="0" applyProtection="0"/>
    <xf numFmtId="0" fontId="4" fillId="0" borderId="9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11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/>
    <xf numFmtId="0" fontId="5" fillId="0" borderId="7" xfId="1"/>
    <xf numFmtId="0" fontId="2" fillId="0" borderId="0" xfId="0" applyFont="1"/>
    <xf numFmtId="0" fontId="3" fillId="0" borderId="0" xfId="0" applyFont="1"/>
    <xf numFmtId="0" fontId="0" fillId="0" borderId="0" xfId="0" applyFont="1" applyFill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/>
    <xf numFmtId="0" fontId="9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7" fontId="0" fillId="0" borderId="0" xfId="0" applyNumberFormat="1" applyFont="1" applyFill="1" applyBorder="1"/>
    <xf numFmtId="167" fontId="0" fillId="0" borderId="0" xfId="0" applyNumberFormat="1"/>
    <xf numFmtId="0" fontId="3" fillId="0" borderId="5" xfId="2" applyBorder="1" applyAlignment="1">
      <alignment vertical="center"/>
    </xf>
    <xf numFmtId="0" fontId="3" fillId="0" borderId="6" xfId="2" applyBorder="1" applyAlignment="1">
      <alignment vertical="center"/>
    </xf>
    <xf numFmtId="0" fontId="3" fillId="0" borderId="2" xfId="2" applyBorder="1" applyAlignment="1">
      <alignment vertical="center" wrapText="1"/>
    </xf>
    <xf numFmtId="0" fontId="3" fillId="0" borderId="3" xfId="2" applyBorder="1" applyAlignment="1">
      <alignment vertical="center" wrapText="1"/>
    </xf>
    <xf numFmtId="0" fontId="3" fillId="0" borderId="4" xfId="2" applyBorder="1" applyAlignment="1">
      <alignment vertical="center" wrapText="1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1" xfId="3" applyBorder="1" applyAlignment="1">
      <alignment horizontal="left" vertical="center"/>
    </xf>
    <xf numFmtId="8" fontId="3" fillId="0" borderId="2" xfId="0" applyNumberFormat="1" applyFont="1" applyFill="1" applyBorder="1"/>
    <xf numFmtId="8" fontId="3" fillId="0" borderId="3" xfId="0" applyNumberFormat="1" applyFont="1" applyFill="1" applyBorder="1"/>
    <xf numFmtId="8" fontId="4" fillId="2" borderId="4" xfId="0" applyNumberFormat="1" applyFont="1" applyFill="1" applyBorder="1"/>
    <xf numFmtId="8" fontId="4" fillId="2" borderId="1" xfId="0" applyNumberFormat="1" applyFont="1" applyFill="1" applyBorder="1" applyAlignment="1">
      <alignment vertical="center"/>
    </xf>
  </cellXfs>
  <cellStyles count="47">
    <cellStyle name="20% - 1. jelölőszín" xfId="24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5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6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4" builtinId="20" customBuiltin="1"/>
    <cellStyle name="Cím" xfId="9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10" builtinId="19" customBuiltin="1"/>
    <cellStyle name="Ellenőrzőcella" xfId="18" builtinId="23" customBuiltin="1"/>
    <cellStyle name="Ezres" xfId="4" builtinId="3" customBuiltin="1"/>
    <cellStyle name="Ezres [0]" xfId="5" builtinId="6" customBuiltin="1"/>
    <cellStyle name="Figyelmeztetés" xfId="19" builtinId="11" customBuiltin="1"/>
    <cellStyle name="Hivatkozott cella" xfId="17" builtinId="24" customBuiltin="1"/>
    <cellStyle name="Jegyzet" xfId="20" builtinId="10" customBuiltin="1"/>
    <cellStyle name="Jelölőszín 1" xfId="23" builtinId="29" customBuiltin="1"/>
    <cellStyle name="Jelölőszín 2" xfId="27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1" builtinId="26" customBuiltin="1"/>
    <cellStyle name="Kimenet" xfId="15" builtinId="21" customBuiltin="1"/>
    <cellStyle name="Magyarázó szöveg" xfId="21" builtinId="53" customBuiltin="1"/>
    <cellStyle name="Normál" xfId="0" builtinId="0" customBuiltin="1"/>
    <cellStyle name="Összesen" xfId="22" builtinId="25" customBuiltin="1"/>
    <cellStyle name="Pénznem" xfId="6" builtinId="4" customBuiltin="1"/>
    <cellStyle name="Pénznem [0]" xfId="7" builtinId="7" customBuiltin="1"/>
    <cellStyle name="Rossz" xfId="12" builtinId="27" customBuiltin="1"/>
    <cellStyle name="Semleges" xfId="13" builtinId="28" customBuiltin="1"/>
    <cellStyle name="Számítás" xfId="16" builtinId="22" customBuiltin="1"/>
    <cellStyle name="Százalék" xfId="8" builtinId="5" customBuiltin="1"/>
  </cellStyles>
  <dxfs count="73"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8" formatCode="&quot;$&quot;#,##0.00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numFmt numFmtId="167" formatCode="#,##0.00\ &quot;Ft&quot;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firstColumn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kás" displayName="Lakás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LAKÁS" totalsRowLabel="Részösszeg"/>
    <tableColumn id="2" xr3:uid="{00000000-0010-0000-0000-000002000000}" name="Tervezett költség" totalsRowDxfId="65"/>
    <tableColumn id="3" xr3:uid="{00000000-0010-0000-0000-000003000000}" name="Tényleges költség" totalsRowDxfId="64"/>
    <tableColumn id="4" xr3:uid="{00000000-0010-0000-0000-000004000000}" name="Különbözet" totalsRowFunction="sum" totalsRowDxfId="63">
      <calculatedColumnFormula>Lakás[[#This Row],[Tervezett költség]]-Lakás[[#This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tervezett és a tényleges lakásköltségeket. A különbözetet a sablon automatikusan kiszámítja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Kisállatok" displayName="Kisállatok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KISÁLLATOK" totalsRowLabel="Részösszeg"/>
    <tableColumn id="2" xr3:uid="{00000000-0010-0000-0900-000002000000}" name="Tervezett költség" dataDxfId="20" totalsRowDxfId="38"/>
    <tableColumn id="3" xr3:uid="{00000000-0010-0000-0900-000003000000}" name="Tényleges költség" dataDxfId="19" totalsRowDxfId="37"/>
    <tableColumn id="4" xr3:uid="{00000000-0010-0000-0900-000004000000}" name="Különbözet" totalsRowFunction="sum" dataDxfId="18" totalsRowDxfId="36">
      <calculatedColumnFormula>Kisállatok[[#This Row],[Tervezett költség]]-Kisállatok[[#This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kisállatok tervezett és tényleges költségeit. A különbözetet a sablon automatikusan kiszámítja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Jogikiadások" displayName="Jogikiadások" ref="G52:J57" totalsRowCount="1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JOGI KIADÁSOK" totalsRowLabel="Részösszeg"/>
    <tableColumn id="2" xr3:uid="{00000000-0010-0000-0A00-000002000000}" name="Tervezett költség" dataDxfId="17" totalsRowDxfId="35"/>
    <tableColumn id="3" xr3:uid="{00000000-0010-0000-0A00-000003000000}" name="Tényleges költség" dataDxfId="16" totalsRowDxfId="34"/>
    <tableColumn id="4" xr3:uid="{00000000-0010-0000-0A00-000004000000}" name="Különbözet" totalsRowFunction="sum" dataDxfId="15" totalsRowDxfId="33">
      <calculatedColumnFormula>Jogikiadások[[#This Row],[Tervezett költség]]-Jogikiadások[[#This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tervezett és a tényleges jogi költségeket. A különbözetet a sablon automatikusan kiszámítja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SzemélyesKiadások" displayName="SzemélyesKiadások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SZEMÉLYES KIADÁSOK" totalsRowLabel="Részösszeg"/>
    <tableColumn id="2" xr3:uid="{00000000-0010-0000-0B00-000002000000}" name="Tervezett költség" totalsRowDxfId="32"/>
    <tableColumn id="3" xr3:uid="{00000000-0010-0000-0B00-000003000000}" name="Tényleges költség" totalsRowDxfId="31"/>
    <tableColumn id="4" xr3:uid="{00000000-0010-0000-0B00-000004000000}" name="Különbözet" totalsRowFunction="sum" totalsRowDxfId="30">
      <calculatedColumnFormula>SzemélyesKiadások[[#This Row],[Tervezett költség]]-SzemélyesKiadások[[#This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tervezett és a tényleges személyes költségeket. A különbözetet a sablon automatikusan kiszámítj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zórakozás" displayName="Szórakozás" ref="G12:J22" totalsRowCount="1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SZÓRAKOZÁS" totalsRowLabel="Részösszeg"/>
    <tableColumn id="2" xr3:uid="{00000000-0010-0000-0100-000002000000}" name="Tervezett költség" dataDxfId="2" totalsRowDxfId="62"/>
    <tableColumn id="3" xr3:uid="{00000000-0010-0000-0100-000003000000}" name="Tényleges költség" dataDxfId="1" totalsRowDxfId="61"/>
    <tableColumn id="4" xr3:uid="{00000000-0010-0000-0100-000004000000}" name="Különbözet" totalsRowFunction="sum" dataDxfId="0" totalsRowDxfId="60">
      <calculatedColumnFormula>Szórakozás[[#This Row],[Tervezett költség]]-Szórakozás[[#This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szórakozás tervezett és tényleges költségeit. A különbözetet a sablon automatikusan kiszámítj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Hitelek" displayName="Hitelek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HITELEK" totalsRowLabel="Részösszeg"/>
    <tableColumn id="2" xr3:uid="{00000000-0010-0000-0200-000002000000}" name="Tervezett költség" dataDxfId="5" totalsRowDxfId="59"/>
    <tableColumn id="3" xr3:uid="{00000000-0010-0000-0200-000003000000}" name="Tényleges költség" dataDxfId="4" totalsRowDxfId="58"/>
    <tableColumn id="4" xr3:uid="{00000000-0010-0000-0200-000004000000}" name="Különbözet" totalsRowFunction="sum" dataDxfId="3" totalsRowDxfId="57">
      <calculatedColumnFormula>Hitelek[[#This Row],[Tervezett költség]]-Hitelek[[#This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tervezett és a tényleges hitelköltségeket. A különbözetet a sablon automatikusan kiszámítja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Közlekedés" displayName="Közlekedés" ref="B25:E33" totalsRowCount="1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KÖZLEKEDÉS" totalsRowLabel="Részösszeg"/>
    <tableColumn id="2" xr3:uid="{00000000-0010-0000-0300-000002000000}" name="Tervezett költség" dataDxfId="29" totalsRowDxfId="56"/>
    <tableColumn id="3" xr3:uid="{00000000-0010-0000-0300-000003000000}" name="Tényleges költség" dataDxfId="28" totalsRowDxfId="55"/>
    <tableColumn id="4" xr3:uid="{00000000-0010-0000-0300-000004000000}" name="Különbözet" totalsRowFunction="sum" dataDxfId="27" totalsRowDxfId="54">
      <calculatedColumnFormula>Közlekedés[[#This Row],[Tervezett költség]]-Közlekedés[[#This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tervezett és a tényleges közlekedési költségeket. A különbözetet a sablon automatikusan kiszámítj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Biztosítás" displayName="Biztosítás" ref="B35:E40" totalsRowCount="1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BIZTOSÍTÁS" totalsRowLabel="Részösszeg"/>
    <tableColumn id="2" xr3:uid="{00000000-0010-0000-0400-000002000000}" name="Tervezett költség" dataDxfId="26" totalsRowDxfId="53"/>
    <tableColumn id="3" xr3:uid="{00000000-0010-0000-0400-000003000000}" name="Tényleges költség" dataDxfId="25" totalsRowDxfId="52"/>
    <tableColumn id="4" xr3:uid="{00000000-0010-0000-0400-000004000000}" name="Különbözet" totalsRowFunction="sum" dataDxfId="24" totalsRowDxfId="51">
      <calculatedColumnFormula>Biztosítás[[#This Row],[Tervezett költség]]-Biztosítás[[#This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tervezett és a tényleges biztosítási költségeket. A különbözetet a sablon automatikusan kiszámítja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Adók" displayName="Adók" ref="G33:J38" totalsRowCount="1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ADÓK" totalsRowLabel="Részösszeg"/>
    <tableColumn id="2" xr3:uid="{00000000-0010-0000-0500-000002000000}" name="Tervezett költség" dataDxfId="8" totalsRowDxfId="50"/>
    <tableColumn id="3" xr3:uid="{00000000-0010-0000-0500-000003000000}" name="Tényleges költség" dataDxfId="7" totalsRowDxfId="49"/>
    <tableColumn id="4" xr3:uid="{00000000-0010-0000-0500-000004000000}" name="Különbözet" totalsRowFunction="sum" dataDxfId="6" totalsRowDxfId="48">
      <calculatedColumnFormula>Adók[[#This Row],[Tervezett költség]]-Adók[[#This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tervezett és a tényleges adóköltségeket. A különbözetet a sablon automatikusan kiszámítja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Megtakarítások" displayName="Megtakarítások" ref="G40:J44" totalsRowCount="1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MEGTAKARÍTÁSOK VAGY BEFEKTETÉSEK" totalsRowLabel="Részösszeg"/>
    <tableColumn id="2" xr3:uid="{00000000-0010-0000-0600-000002000000}" name="Tervezett költség" dataDxfId="11" totalsRowDxfId="47"/>
    <tableColumn id="3" xr3:uid="{00000000-0010-0000-0600-000003000000}" name="Tényleges költség" dataDxfId="10" totalsRowDxfId="46"/>
    <tableColumn id="4" xr3:uid="{00000000-0010-0000-0600-000004000000}" name="Különbözet" totalsRowFunction="sum" dataDxfId="9" totalsRowDxfId="45">
      <calculatedColumnFormula>Megtakarítások[[#This Row],[Tervezett költség]]-Megtakarítások[[#This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tervezett és a tényleges megtakarítási vagy befektetési költségeket. A különbözetet a sablon automatikusan kiszámítja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Élelmezés" displayName="Élelmezés" ref="B42:E46" totalsRowCount="1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ÉLELMISZER" totalsRowLabel="Részösszeg"/>
    <tableColumn id="2" xr3:uid="{00000000-0010-0000-0700-000002000000}" name="Tervezett költség" dataDxfId="23" totalsRowDxfId="44"/>
    <tableColumn id="3" xr3:uid="{00000000-0010-0000-0700-000003000000}" name="Tényleges költség" dataDxfId="22" totalsRowDxfId="43"/>
    <tableColumn id="4" xr3:uid="{00000000-0010-0000-0700-000004000000}" name="Különbözet" totalsRowFunction="sum" dataDxfId="21" totalsRowDxfId="42">
      <calculatedColumnFormula>Élelmezés[[#This Row],[Tervezett költség]]-Élelmezés[[#This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tervezett és a tényleges élelmiszerköltségeket. A különbözetet a sablon automatikusan kiszámítja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Ajándékok" displayName="Ajándékok" ref="G46:J50" totalsRowCount="1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AJÁNDÉKOK ÉS ADOMÁNYOK" totalsRowLabel="Részösszeg"/>
    <tableColumn id="2" xr3:uid="{00000000-0010-0000-0800-000002000000}" name="Tervezett költség" dataDxfId="14" totalsRowDxfId="41"/>
    <tableColumn id="3" xr3:uid="{00000000-0010-0000-0800-000003000000}" name="Tényleges költség" dataDxfId="13" totalsRowDxfId="40"/>
    <tableColumn id="4" xr3:uid="{00000000-0010-0000-0800-000004000000}" name="Különbözet" totalsRowFunction="sum" dataDxfId="12" totalsRowDxfId="39">
      <calculatedColumnFormula>Ajándékok[[#This Row],[Tervezett költség]]-Ajándékok[[#This Row],[Tényleges költség]]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bben a táblázatban adhatja meg a tervezett és a tényleges ajándékköltségeket. A különbözetet a sablon automatikusan kiszámítja.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0" customFormat="1" ht="30" customHeight="1" x14ac:dyDescent="0.2">
      <c r="B1" s="9" t="s">
        <v>0</v>
      </c>
    </row>
    <row r="2" spans="2:2" ht="30" customHeight="1" x14ac:dyDescent="0.2">
      <c r="B2" s="5" t="s">
        <v>1</v>
      </c>
    </row>
    <row r="3" spans="2:2" ht="30" customHeight="1" x14ac:dyDescent="0.2">
      <c r="B3" s="5" t="s">
        <v>2</v>
      </c>
    </row>
    <row r="4" spans="2:2" ht="30" customHeight="1" x14ac:dyDescent="0.2">
      <c r="B4" s="5" t="s">
        <v>95</v>
      </c>
    </row>
    <row r="5" spans="2:2" ht="30" customHeight="1" x14ac:dyDescent="0.2">
      <c r="B5" s="6" t="s">
        <v>3</v>
      </c>
    </row>
    <row r="6" spans="2:2" ht="65.25" customHeight="1" x14ac:dyDescent="0.2">
      <c r="B6" s="5" t="s">
        <v>4</v>
      </c>
    </row>
    <row r="7" spans="2:2" ht="54" customHeight="1" x14ac:dyDescent="0.2">
      <c r="B7" s="5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workbookViewId="0"/>
  </sheetViews>
  <sheetFormatPr defaultRowHeight="12.75" x14ac:dyDescent="0.2"/>
  <cols>
    <col min="1" max="1" width="2.7109375" style="8" customWidth="1"/>
    <col min="2" max="2" width="22.28515625" customWidth="1"/>
    <col min="3" max="3" width="16" customWidth="1"/>
    <col min="4" max="4" width="14.85546875" bestFit="1" customWidth="1"/>
    <col min="5" max="5" width="12.5703125" customWidth="1"/>
    <col min="6" max="6" width="2.7109375" customWidth="1"/>
    <col min="7" max="7" width="32" bestFit="1" customWidth="1"/>
    <col min="8" max="8" width="16" customWidth="1"/>
    <col min="9" max="9" width="14.85546875" bestFit="1" customWidth="1"/>
    <col min="10" max="10" width="12.5703125" customWidth="1"/>
    <col min="11" max="11" width="2.7109375" customWidth="1"/>
  </cols>
  <sheetData>
    <row r="1" spans="1:10" s="2" customFormat="1" ht="15" x14ac:dyDescent="0.25">
      <c r="A1" s="7" t="s">
        <v>6</v>
      </c>
    </row>
    <row r="2" spans="1:10" s="2" customFormat="1" ht="29.25" thickBot="1" x14ac:dyDescent="0.45">
      <c r="A2" s="7" t="s">
        <v>7</v>
      </c>
      <c r="B2" s="1" t="s">
        <v>15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8" t="s">
        <v>93</v>
      </c>
      <c r="B4" s="15" t="s">
        <v>16</v>
      </c>
      <c r="C4" s="13" t="s">
        <v>55</v>
      </c>
      <c r="D4" s="14"/>
      <c r="E4" s="22">
        <v>4300</v>
      </c>
      <c r="G4" s="18" t="s">
        <v>61</v>
      </c>
      <c r="H4" s="19"/>
      <c r="I4" s="19"/>
      <c r="J4" s="25">
        <f>E6-J59</f>
        <v>3405</v>
      </c>
    </row>
    <row r="5" spans="1:10" ht="13.5" x14ac:dyDescent="0.25">
      <c r="B5" s="16"/>
      <c r="C5" s="13" t="s">
        <v>56</v>
      </c>
      <c r="D5" s="14"/>
      <c r="E5" s="23">
        <v>300</v>
      </c>
      <c r="G5" s="19"/>
      <c r="H5" s="19"/>
      <c r="I5" s="19"/>
      <c r="J5" s="25"/>
    </row>
    <row r="6" spans="1:10" ht="13.5" x14ac:dyDescent="0.2">
      <c r="A6" s="8" t="s">
        <v>94</v>
      </c>
      <c r="B6" s="17"/>
      <c r="C6" s="13" t="s">
        <v>57</v>
      </c>
      <c r="D6" s="14"/>
      <c r="E6" s="24">
        <f>SUM(E4:E5)</f>
        <v>4600</v>
      </c>
      <c r="G6" s="18" t="s">
        <v>62</v>
      </c>
      <c r="H6" s="19"/>
      <c r="I6" s="19"/>
      <c r="J6" s="25">
        <f>E10-J61</f>
        <v>3064</v>
      </c>
    </row>
    <row r="7" spans="1:10" ht="13.5" x14ac:dyDescent="0.25">
      <c r="B7" s="3"/>
      <c r="C7" s="3"/>
      <c r="D7" s="3"/>
      <c r="E7" s="3"/>
      <c r="G7" s="19"/>
      <c r="H7" s="19"/>
      <c r="I7" s="19"/>
      <c r="J7" s="25"/>
    </row>
    <row r="8" spans="1:10" ht="13.5" x14ac:dyDescent="0.25">
      <c r="A8" s="8" t="s">
        <v>96</v>
      </c>
      <c r="B8" s="15" t="s">
        <v>17</v>
      </c>
      <c r="C8" s="13" t="s">
        <v>55</v>
      </c>
      <c r="D8" s="14"/>
      <c r="E8" s="22">
        <v>4000</v>
      </c>
      <c r="G8" s="18" t="s">
        <v>63</v>
      </c>
      <c r="H8" s="19"/>
      <c r="I8" s="19"/>
      <c r="J8" s="25">
        <f>J6-J4</f>
        <v>-341</v>
      </c>
    </row>
    <row r="9" spans="1:10" ht="13.5" x14ac:dyDescent="0.25">
      <c r="B9" s="16"/>
      <c r="C9" s="13" t="s">
        <v>56</v>
      </c>
      <c r="D9" s="14"/>
      <c r="E9" s="23">
        <v>300</v>
      </c>
      <c r="G9" s="19"/>
      <c r="H9" s="19"/>
      <c r="I9" s="19"/>
      <c r="J9" s="25"/>
    </row>
    <row r="10" spans="1:10" ht="13.5" x14ac:dyDescent="0.2">
      <c r="B10" s="17"/>
      <c r="C10" s="13" t="s">
        <v>57</v>
      </c>
      <c r="D10" s="14"/>
      <c r="E10" s="24">
        <f>SUM(E8:E9)</f>
        <v>4300</v>
      </c>
    </row>
    <row r="12" spans="1:10" x14ac:dyDescent="0.2">
      <c r="A12" s="8" t="s">
        <v>8</v>
      </c>
      <c r="B12" s="4" t="s">
        <v>18</v>
      </c>
      <c r="C12" s="4" t="s">
        <v>58</v>
      </c>
      <c r="D12" s="4" t="s">
        <v>59</v>
      </c>
      <c r="E12" s="4" t="s">
        <v>60</v>
      </c>
      <c r="G12" t="s">
        <v>64</v>
      </c>
      <c r="H12" t="s">
        <v>58</v>
      </c>
      <c r="I12" t="s">
        <v>59</v>
      </c>
      <c r="J12" t="s">
        <v>60</v>
      </c>
    </row>
    <row r="13" spans="1:10" x14ac:dyDescent="0.2">
      <c r="B13" s="4" t="s">
        <v>19</v>
      </c>
      <c r="C13" s="11">
        <v>1000</v>
      </c>
      <c r="D13" s="11">
        <v>1000</v>
      </c>
      <c r="E13" s="11">
        <f>Lakás[[#This Row],[Tervezett költség]]-Lakás[[#This Row],[Tényleges költség]]</f>
        <v>0</v>
      </c>
      <c r="G13" t="s">
        <v>65</v>
      </c>
      <c r="H13" s="12"/>
      <c r="I13" s="12"/>
      <c r="J13" s="12">
        <f>Szórakozás[[#This Row],[Tervezett költség]]-Szórakozás[[#This Row],[Tényleges költség]]</f>
        <v>0</v>
      </c>
    </row>
    <row r="14" spans="1:10" x14ac:dyDescent="0.2">
      <c r="B14" s="4" t="s">
        <v>20</v>
      </c>
      <c r="C14" s="11">
        <v>54</v>
      </c>
      <c r="D14" s="11">
        <v>100</v>
      </c>
      <c r="E14" s="11">
        <f>Lakás[[#This Row],[Tervezett költség]]-Lakás[[#This Row],[Tényleges költség]]</f>
        <v>-46</v>
      </c>
      <c r="G14" t="s">
        <v>66</v>
      </c>
      <c r="H14" s="12"/>
      <c r="I14" s="12"/>
      <c r="J14" s="12">
        <f>Szórakozás[[#This Row],[Tervezett költség]]-Szórakozás[[#This Row],[Tényleges költség]]</f>
        <v>0</v>
      </c>
    </row>
    <row r="15" spans="1:10" x14ac:dyDescent="0.2">
      <c r="B15" s="4" t="s">
        <v>21</v>
      </c>
      <c r="C15" s="11">
        <v>44</v>
      </c>
      <c r="D15" s="11">
        <v>56</v>
      </c>
      <c r="E15" s="11">
        <f>Lakás[[#This Row],[Tervezett költség]]-Lakás[[#This Row],[Tényleges költség]]</f>
        <v>-12</v>
      </c>
      <c r="G15" t="s">
        <v>67</v>
      </c>
      <c r="H15" s="12"/>
      <c r="I15" s="12"/>
      <c r="J15" s="12">
        <f>Szórakozás[[#This Row],[Tervezett költség]]-Szórakozás[[#This Row],[Tényleges költség]]</f>
        <v>0</v>
      </c>
    </row>
    <row r="16" spans="1:10" x14ac:dyDescent="0.2">
      <c r="B16" s="4" t="s">
        <v>22</v>
      </c>
      <c r="C16" s="11">
        <v>22</v>
      </c>
      <c r="D16" s="11">
        <v>28</v>
      </c>
      <c r="E16" s="11">
        <f>Lakás[[#This Row],[Tervezett költség]]-Lakás[[#This Row],[Tényleges költség]]</f>
        <v>-6</v>
      </c>
      <c r="G16" t="s">
        <v>68</v>
      </c>
      <c r="H16" s="12"/>
      <c r="I16" s="12"/>
      <c r="J16" s="12">
        <f>Szórakozás[[#This Row],[Tervezett költség]]-Szórakozás[[#This Row],[Tényleges költség]]</f>
        <v>0</v>
      </c>
    </row>
    <row r="17" spans="1:10" x14ac:dyDescent="0.2">
      <c r="B17" s="4" t="s">
        <v>23</v>
      </c>
      <c r="C17" s="11">
        <v>8</v>
      </c>
      <c r="D17" s="11">
        <v>8</v>
      </c>
      <c r="E17" s="11">
        <f>Lakás[[#This Row],[Tervezett költség]]-Lakás[[#This Row],[Tényleges költség]]</f>
        <v>0</v>
      </c>
      <c r="G17" t="s">
        <v>69</v>
      </c>
      <c r="H17" s="12"/>
      <c r="I17" s="12"/>
      <c r="J17" s="12">
        <f>Szórakozás[[#This Row],[Tervezett költség]]-Szórakozás[[#This Row],[Tényleges költség]]</f>
        <v>0</v>
      </c>
    </row>
    <row r="18" spans="1:10" x14ac:dyDescent="0.2">
      <c r="B18" s="4" t="s">
        <v>24</v>
      </c>
      <c r="C18" s="11">
        <v>34</v>
      </c>
      <c r="D18" s="11">
        <v>34</v>
      </c>
      <c r="E18" s="11">
        <f>Lakás[[#This Row],[Tervezett költség]]-Lakás[[#This Row],[Tényleges költség]]</f>
        <v>0</v>
      </c>
      <c r="G18" t="s">
        <v>70</v>
      </c>
      <c r="H18" s="12"/>
      <c r="I18" s="12"/>
      <c r="J18" s="12">
        <f>Szórakozás[[#This Row],[Tervezett költség]]-Szórakozás[[#This Row],[Tényleges költség]]</f>
        <v>0</v>
      </c>
    </row>
    <row r="19" spans="1:10" x14ac:dyDescent="0.2">
      <c r="B19" s="4" t="s">
        <v>25</v>
      </c>
      <c r="C19" s="11">
        <v>10</v>
      </c>
      <c r="D19" s="11">
        <v>10</v>
      </c>
      <c r="E19" s="11">
        <f>Lakás[[#This Row],[Tervezett költség]]-Lakás[[#This Row],[Tényleges költség]]</f>
        <v>0</v>
      </c>
      <c r="G19" t="s">
        <v>28</v>
      </c>
      <c r="H19" s="12"/>
      <c r="I19" s="12"/>
      <c r="J19" s="12">
        <f>Szórakozás[[#This Row],[Tervezett költség]]-Szórakozás[[#This Row],[Tényleges költség]]</f>
        <v>0</v>
      </c>
    </row>
    <row r="20" spans="1:10" x14ac:dyDescent="0.2">
      <c r="B20" s="4" t="s">
        <v>26</v>
      </c>
      <c r="C20" s="11">
        <v>23</v>
      </c>
      <c r="D20" s="11">
        <v>0</v>
      </c>
      <c r="E20" s="11">
        <f>Lakás[[#This Row],[Tervezett költség]]-Lakás[[#This Row],[Tényleges költség]]</f>
        <v>23</v>
      </c>
      <c r="G20" t="s">
        <v>28</v>
      </c>
      <c r="H20" s="12"/>
      <c r="I20" s="12"/>
      <c r="J20" s="12">
        <f>Szórakozás[[#This Row],[Tervezett költség]]-Szórakozás[[#This Row],[Tényleges költség]]</f>
        <v>0</v>
      </c>
    </row>
    <row r="21" spans="1:10" x14ac:dyDescent="0.2">
      <c r="B21" s="4" t="s">
        <v>27</v>
      </c>
      <c r="C21" s="11">
        <v>0</v>
      </c>
      <c r="D21" s="11">
        <v>0</v>
      </c>
      <c r="E21" s="11">
        <f>Lakás[[#This Row],[Tervezett költség]]-Lakás[[#This Row],[Tényleges költség]]</f>
        <v>0</v>
      </c>
      <c r="G21" t="s">
        <v>28</v>
      </c>
      <c r="H21" s="12"/>
      <c r="I21" s="12"/>
      <c r="J21" s="12">
        <f>Szórakozás[[#This Row],[Tervezett költség]]-Szórakozás[[#This Row],[Tényleges költség]]</f>
        <v>0</v>
      </c>
    </row>
    <row r="22" spans="1:10" x14ac:dyDescent="0.2">
      <c r="B22" s="4" t="s">
        <v>28</v>
      </c>
      <c r="C22" s="11">
        <v>0</v>
      </c>
      <c r="D22" s="11">
        <v>0</v>
      </c>
      <c r="E22" s="11">
        <f>Lakás[[#This Row],[Tervezett költség]]-Lakás[[#This Row],[Tényleges költség]]</f>
        <v>0</v>
      </c>
      <c r="G22" t="s">
        <v>29</v>
      </c>
      <c r="H22" s="12"/>
      <c r="I22" s="12"/>
      <c r="J22" s="12">
        <f>SUBTOTAL(109,Szórakozás[Különbözet])</f>
        <v>0</v>
      </c>
    </row>
    <row r="23" spans="1:10" x14ac:dyDescent="0.2">
      <c r="B23" s="4" t="s">
        <v>29</v>
      </c>
      <c r="C23" s="11"/>
      <c r="D23" s="11"/>
      <c r="E23" s="11">
        <f>SUBTOTAL(109,Lakás[Különbözet])</f>
        <v>-41</v>
      </c>
      <c r="G23" s="20"/>
      <c r="H23" s="20"/>
      <c r="I23" s="20"/>
      <c r="J23" s="20"/>
    </row>
    <row r="24" spans="1:10" x14ac:dyDescent="0.2">
      <c r="B24" s="20"/>
      <c r="C24" s="20"/>
      <c r="D24" s="20"/>
      <c r="E24" s="20"/>
      <c r="G24" t="s">
        <v>71</v>
      </c>
      <c r="H24" t="s">
        <v>58</v>
      </c>
      <c r="I24" t="s">
        <v>59</v>
      </c>
      <c r="J24" t="s">
        <v>60</v>
      </c>
    </row>
    <row r="25" spans="1:10" x14ac:dyDescent="0.2">
      <c r="A25" s="8" t="s">
        <v>9</v>
      </c>
      <c r="B25" t="s">
        <v>30</v>
      </c>
      <c r="C25" t="s">
        <v>58</v>
      </c>
      <c r="D25" t="s">
        <v>59</v>
      </c>
      <c r="E25" t="s">
        <v>60</v>
      </c>
      <c r="G25" t="s">
        <v>72</v>
      </c>
      <c r="H25" s="12"/>
      <c r="I25" s="12"/>
      <c r="J25" s="12">
        <f>Hitelek[[#This Row],[Tervezett költség]]-Hitelek[[#This Row],[Tényleges költség]]</f>
        <v>0</v>
      </c>
    </row>
    <row r="26" spans="1:10" x14ac:dyDescent="0.2">
      <c r="B26" t="s">
        <v>31</v>
      </c>
      <c r="C26" s="12"/>
      <c r="D26" s="12"/>
      <c r="E26" s="12">
        <f>Közlekedés[[#This Row],[Tervezett költség]]-Közlekedés[[#This Row],[Tényleges költség]]</f>
        <v>0</v>
      </c>
      <c r="G26" t="s">
        <v>73</v>
      </c>
      <c r="H26" s="12"/>
      <c r="I26" s="12"/>
      <c r="J26" s="12">
        <f>Hitelek[[#This Row],[Tervezett költség]]-Hitelek[[#This Row],[Tényleges költség]]</f>
        <v>0</v>
      </c>
    </row>
    <row r="27" spans="1:10" x14ac:dyDescent="0.2">
      <c r="B27" t="s">
        <v>32</v>
      </c>
      <c r="C27" s="12"/>
      <c r="D27" s="12"/>
      <c r="E27" s="12">
        <f>Közlekedés[[#This Row],[Tervezett költség]]-Közlekedés[[#This Row],[Tényleges költség]]</f>
        <v>0</v>
      </c>
      <c r="G27" t="s">
        <v>74</v>
      </c>
      <c r="H27" s="12"/>
      <c r="I27" s="12"/>
      <c r="J27" s="12">
        <f>Hitelek[[#This Row],[Tervezett költség]]-Hitelek[[#This Row],[Tényleges költség]]</f>
        <v>0</v>
      </c>
    </row>
    <row r="28" spans="1:10" x14ac:dyDescent="0.2">
      <c r="B28" t="s">
        <v>33</v>
      </c>
      <c r="C28" s="12"/>
      <c r="D28" s="12"/>
      <c r="E28" s="12">
        <f>Közlekedés[[#This Row],[Tervezett költség]]-Közlekedés[[#This Row],[Tényleges költség]]</f>
        <v>0</v>
      </c>
      <c r="G28" t="s">
        <v>74</v>
      </c>
      <c r="H28" s="12"/>
      <c r="I28" s="12"/>
      <c r="J28" s="12">
        <f>Hitelek[[#This Row],[Tervezett költség]]-Hitelek[[#This Row],[Tényleges költség]]</f>
        <v>0</v>
      </c>
    </row>
    <row r="29" spans="1:10" x14ac:dyDescent="0.2">
      <c r="B29" t="s">
        <v>34</v>
      </c>
      <c r="C29" s="12"/>
      <c r="D29" s="12"/>
      <c r="E29" s="12">
        <f>Közlekedés[[#This Row],[Tervezett költség]]-Közlekedés[[#This Row],[Tényleges költség]]</f>
        <v>0</v>
      </c>
      <c r="G29" t="s">
        <v>74</v>
      </c>
      <c r="H29" s="12"/>
      <c r="I29" s="12"/>
      <c r="J29" s="12">
        <f>Hitelek[[#This Row],[Tervezett költség]]-Hitelek[[#This Row],[Tényleges költség]]</f>
        <v>0</v>
      </c>
    </row>
    <row r="30" spans="1:10" x14ac:dyDescent="0.2">
      <c r="B30" t="s">
        <v>35</v>
      </c>
      <c r="C30" s="12"/>
      <c r="D30" s="12"/>
      <c r="E30" s="12">
        <f>Közlekedés[[#This Row],[Tervezett költség]]-Közlekedés[[#This Row],[Tényleges költség]]</f>
        <v>0</v>
      </c>
      <c r="G30" t="s">
        <v>28</v>
      </c>
      <c r="H30" s="12"/>
      <c r="I30" s="12"/>
      <c r="J30" s="12">
        <f>Hitelek[[#This Row],[Tervezett költség]]-Hitelek[[#This Row],[Tényleges költség]]</f>
        <v>0</v>
      </c>
    </row>
    <row r="31" spans="1:10" x14ac:dyDescent="0.2">
      <c r="B31" t="s">
        <v>36</v>
      </c>
      <c r="C31" s="12"/>
      <c r="D31" s="12"/>
      <c r="E31" s="12">
        <f>Közlekedés[[#This Row],[Tervezett költség]]-Közlekedés[[#This Row],[Tényleges költség]]</f>
        <v>0</v>
      </c>
      <c r="G31" t="s">
        <v>29</v>
      </c>
      <c r="H31" s="12"/>
      <c r="I31" s="12"/>
      <c r="J31" s="12">
        <f>SUBTOTAL(109,Hitelek[Különbözet])</f>
        <v>0</v>
      </c>
    </row>
    <row r="32" spans="1:10" x14ac:dyDescent="0.2">
      <c r="B32" t="s">
        <v>28</v>
      </c>
      <c r="C32" s="12"/>
      <c r="D32" s="12"/>
      <c r="E32" s="12">
        <f>Közlekedés[[#This Row],[Tervezett költség]]-Közlekedés[[#This Row],[Tényleges költség]]</f>
        <v>0</v>
      </c>
      <c r="G32" s="20"/>
      <c r="H32" s="20"/>
      <c r="I32" s="20"/>
      <c r="J32" s="20"/>
    </row>
    <row r="33" spans="1:10" x14ac:dyDescent="0.2">
      <c r="B33" t="s">
        <v>29</v>
      </c>
      <c r="C33" s="12"/>
      <c r="D33" s="12"/>
      <c r="E33" s="12">
        <f>SUBTOTAL(109,Közlekedés[Különbözet])</f>
        <v>0</v>
      </c>
      <c r="G33" t="s">
        <v>75</v>
      </c>
      <c r="H33" t="s">
        <v>58</v>
      </c>
      <c r="I33" t="s">
        <v>59</v>
      </c>
      <c r="J33" t="s">
        <v>60</v>
      </c>
    </row>
    <row r="34" spans="1:10" x14ac:dyDescent="0.2">
      <c r="B34" s="20"/>
      <c r="C34" s="20"/>
      <c r="D34" s="20"/>
      <c r="E34" s="20"/>
      <c r="G34" t="s">
        <v>76</v>
      </c>
      <c r="H34" s="12"/>
      <c r="I34" s="12"/>
      <c r="J34" s="12">
        <f>Adók[[#This Row],[Tervezett költség]]-Adók[[#This Row],[Tényleges költség]]</f>
        <v>0</v>
      </c>
    </row>
    <row r="35" spans="1:10" x14ac:dyDescent="0.2">
      <c r="A35" s="8" t="s">
        <v>10</v>
      </c>
      <c r="B35" t="s">
        <v>37</v>
      </c>
      <c r="C35" t="s">
        <v>58</v>
      </c>
      <c r="D35" t="s">
        <v>59</v>
      </c>
      <c r="E35" t="s">
        <v>60</v>
      </c>
      <c r="G35" t="s">
        <v>77</v>
      </c>
      <c r="H35" s="12"/>
      <c r="I35" s="12"/>
      <c r="J35" s="12">
        <f>Adók[[#This Row],[Tervezett költség]]-Adók[[#This Row],[Tényleges költség]]</f>
        <v>0</v>
      </c>
    </row>
    <row r="36" spans="1:10" x14ac:dyDescent="0.2">
      <c r="B36" t="s">
        <v>38</v>
      </c>
      <c r="C36" s="12"/>
      <c r="D36" s="12"/>
      <c r="E36" s="12">
        <f>Biztosítás[[#This Row],[Tervezett költség]]-Biztosítás[[#This Row],[Tényleges költség]]</f>
        <v>0</v>
      </c>
      <c r="G36" t="s">
        <v>78</v>
      </c>
      <c r="H36" s="12"/>
      <c r="I36" s="12"/>
      <c r="J36" s="12">
        <f>Adók[[#This Row],[Tervezett költség]]-Adók[[#This Row],[Tényleges költség]]</f>
        <v>0</v>
      </c>
    </row>
    <row r="37" spans="1:10" x14ac:dyDescent="0.2">
      <c r="B37" t="s">
        <v>39</v>
      </c>
      <c r="C37" s="12"/>
      <c r="D37" s="12"/>
      <c r="E37" s="12">
        <f>Biztosítás[[#This Row],[Tervezett költség]]-Biztosítás[[#This Row],[Tényleges költség]]</f>
        <v>0</v>
      </c>
      <c r="G37" t="s">
        <v>28</v>
      </c>
      <c r="H37" s="12"/>
      <c r="I37" s="12"/>
      <c r="J37" s="12">
        <f>Adók[[#This Row],[Tervezett költség]]-Adók[[#This Row],[Tényleges költség]]</f>
        <v>0</v>
      </c>
    </row>
    <row r="38" spans="1:10" x14ac:dyDescent="0.2">
      <c r="B38" t="s">
        <v>40</v>
      </c>
      <c r="C38" s="12"/>
      <c r="D38" s="12"/>
      <c r="E38" s="12">
        <f>Biztosítás[[#This Row],[Tervezett költség]]-Biztosítás[[#This Row],[Tényleges költség]]</f>
        <v>0</v>
      </c>
      <c r="G38" t="s">
        <v>29</v>
      </c>
      <c r="H38" s="12"/>
      <c r="I38" s="12"/>
      <c r="J38" s="12">
        <f>SUBTOTAL(109,Adók[Különbözet])</f>
        <v>0</v>
      </c>
    </row>
    <row r="39" spans="1:10" x14ac:dyDescent="0.2">
      <c r="B39" t="s">
        <v>28</v>
      </c>
      <c r="C39" s="12"/>
      <c r="D39" s="12"/>
      <c r="E39" s="12">
        <f>Biztosítás[[#This Row],[Tervezett költség]]-Biztosítás[[#This Row],[Tényleges költség]]</f>
        <v>0</v>
      </c>
      <c r="G39" s="20"/>
      <c r="H39" s="20"/>
      <c r="I39" s="20"/>
      <c r="J39" s="20"/>
    </row>
    <row r="40" spans="1:10" x14ac:dyDescent="0.2">
      <c r="B40" t="s">
        <v>29</v>
      </c>
      <c r="C40" s="12"/>
      <c r="D40" s="12"/>
      <c r="E40" s="12">
        <f>SUBTOTAL(109,Biztosítás[Különbözet])</f>
        <v>0</v>
      </c>
      <c r="G40" t="s">
        <v>79</v>
      </c>
      <c r="H40" t="s">
        <v>58</v>
      </c>
      <c r="I40" t="s">
        <v>59</v>
      </c>
      <c r="J40" t="s">
        <v>60</v>
      </c>
    </row>
    <row r="41" spans="1:10" x14ac:dyDescent="0.2">
      <c r="B41" s="20"/>
      <c r="C41" s="20"/>
      <c r="D41" s="20"/>
      <c r="E41" s="20"/>
      <c r="G41" t="s">
        <v>80</v>
      </c>
      <c r="H41" s="12"/>
      <c r="I41" s="12"/>
      <c r="J41" s="12">
        <f>Megtakarítások[[#This Row],[Tervezett költség]]-Megtakarítások[[#This Row],[Tényleges költség]]</f>
        <v>0</v>
      </c>
    </row>
    <row r="42" spans="1:10" x14ac:dyDescent="0.2">
      <c r="A42" s="8" t="s">
        <v>11</v>
      </c>
      <c r="B42" t="s">
        <v>41</v>
      </c>
      <c r="C42" t="s">
        <v>58</v>
      </c>
      <c r="D42" t="s">
        <v>59</v>
      </c>
      <c r="E42" t="s">
        <v>60</v>
      </c>
      <c r="G42" t="s">
        <v>81</v>
      </c>
      <c r="H42" s="12"/>
      <c r="I42" s="12"/>
      <c r="J42" s="12">
        <f>Megtakarítások[[#This Row],[Tervezett költség]]-Megtakarítások[[#This Row],[Tényleges költség]]</f>
        <v>0</v>
      </c>
    </row>
    <row r="43" spans="1:10" x14ac:dyDescent="0.2">
      <c r="B43" t="s">
        <v>42</v>
      </c>
      <c r="C43" s="12"/>
      <c r="D43" s="12"/>
      <c r="E43" s="12">
        <f>Élelmezés[[#This Row],[Tervezett költség]]-Élelmezés[[#This Row],[Tényleges költség]]</f>
        <v>0</v>
      </c>
      <c r="G43" t="s">
        <v>28</v>
      </c>
      <c r="H43" s="12"/>
      <c r="I43" s="12"/>
      <c r="J43" s="12">
        <f>Megtakarítások[[#This Row],[Tervezett költség]]-Megtakarítások[[#This Row],[Tényleges költség]]</f>
        <v>0</v>
      </c>
    </row>
    <row r="44" spans="1:10" x14ac:dyDescent="0.2">
      <c r="B44" t="s">
        <v>43</v>
      </c>
      <c r="C44" s="12"/>
      <c r="D44" s="12"/>
      <c r="E44" s="12">
        <f>Élelmezés[[#This Row],[Tervezett költség]]-Élelmezés[[#This Row],[Tényleges költség]]</f>
        <v>0</v>
      </c>
      <c r="G44" t="s">
        <v>29</v>
      </c>
      <c r="H44" s="12"/>
      <c r="I44" s="12"/>
      <c r="J44" s="12">
        <f>SUBTOTAL(109,Megtakarítások[Különbözet])</f>
        <v>0</v>
      </c>
    </row>
    <row r="45" spans="1:10" x14ac:dyDescent="0.2">
      <c r="B45" t="s">
        <v>28</v>
      </c>
      <c r="C45" s="12"/>
      <c r="D45" s="12"/>
      <c r="E45" s="12">
        <f>Élelmezés[[#This Row],[Tervezett költség]]-Élelmezés[[#This Row],[Tényleges költség]]</f>
        <v>0</v>
      </c>
      <c r="G45" s="20"/>
      <c r="H45" s="20"/>
      <c r="I45" s="20"/>
      <c r="J45" s="20"/>
    </row>
    <row r="46" spans="1:10" x14ac:dyDescent="0.2">
      <c r="B46" t="s">
        <v>29</v>
      </c>
      <c r="C46" s="12"/>
      <c r="D46" s="12"/>
      <c r="E46" s="12">
        <f>SUBTOTAL(109,Élelmezés[Különbözet])</f>
        <v>0</v>
      </c>
      <c r="G46" t="s">
        <v>82</v>
      </c>
      <c r="H46" t="s">
        <v>58</v>
      </c>
      <c r="I46" t="s">
        <v>59</v>
      </c>
      <c r="J46" t="s">
        <v>60</v>
      </c>
    </row>
    <row r="47" spans="1:10" x14ac:dyDescent="0.2">
      <c r="B47" s="20"/>
      <c r="C47" s="20"/>
      <c r="D47" s="20"/>
      <c r="E47" s="20"/>
      <c r="G47" t="s">
        <v>83</v>
      </c>
      <c r="H47" s="12"/>
      <c r="I47" s="12"/>
      <c r="J47" s="12">
        <f>Ajándékok[[#This Row],[Tervezett költség]]-Ajándékok[[#This Row],[Tényleges költség]]</f>
        <v>0</v>
      </c>
    </row>
    <row r="48" spans="1:10" x14ac:dyDescent="0.2">
      <c r="A48" s="8" t="s">
        <v>12</v>
      </c>
      <c r="B48" t="s">
        <v>44</v>
      </c>
      <c r="C48" t="s">
        <v>58</v>
      </c>
      <c r="D48" t="s">
        <v>59</v>
      </c>
      <c r="E48" t="s">
        <v>60</v>
      </c>
      <c r="G48" t="s">
        <v>84</v>
      </c>
      <c r="H48" s="12"/>
      <c r="I48" s="12"/>
      <c r="J48" s="12">
        <f>Ajándékok[[#This Row],[Tervezett költség]]-Ajándékok[[#This Row],[Tényleges költség]]</f>
        <v>0</v>
      </c>
    </row>
    <row r="49" spans="1:10" x14ac:dyDescent="0.2">
      <c r="B49" t="s">
        <v>45</v>
      </c>
      <c r="C49" s="12"/>
      <c r="D49" s="12"/>
      <c r="E49" s="12">
        <f>Kisállatok[[#This Row],[Tervezett költség]]-Kisállatok[[#This Row],[Tényleges költség]]</f>
        <v>0</v>
      </c>
      <c r="G49" t="s">
        <v>85</v>
      </c>
      <c r="H49" s="12"/>
      <c r="I49" s="12"/>
      <c r="J49" s="12">
        <f>Ajándékok[[#This Row],[Tervezett költség]]-Ajándékok[[#This Row],[Tényleges költség]]</f>
        <v>0</v>
      </c>
    </row>
    <row r="50" spans="1:10" x14ac:dyDescent="0.2">
      <c r="B50" t="s">
        <v>46</v>
      </c>
      <c r="C50" s="12"/>
      <c r="D50" s="12"/>
      <c r="E50" s="12">
        <f>Kisállatok[[#This Row],[Tervezett költség]]-Kisállatok[[#This Row],[Tényleges költség]]</f>
        <v>0</v>
      </c>
      <c r="G50" t="s">
        <v>29</v>
      </c>
      <c r="H50" s="12"/>
      <c r="I50" s="12"/>
      <c r="J50" s="12">
        <f>SUBTOTAL(109,Ajándékok[Különbözet])</f>
        <v>0</v>
      </c>
    </row>
    <row r="51" spans="1:10" x14ac:dyDescent="0.2">
      <c r="B51" t="s">
        <v>47</v>
      </c>
      <c r="C51" s="12"/>
      <c r="D51" s="12"/>
      <c r="E51" s="12">
        <f>Kisállatok[[#This Row],[Tervezett költség]]-Kisállatok[[#This Row],[Tényleges költség]]</f>
        <v>0</v>
      </c>
      <c r="G51" s="20"/>
      <c r="H51" s="20"/>
      <c r="I51" s="20"/>
      <c r="J51" s="20"/>
    </row>
    <row r="52" spans="1:10" x14ac:dyDescent="0.2">
      <c r="B52" t="s">
        <v>48</v>
      </c>
      <c r="C52" s="12"/>
      <c r="D52" s="12"/>
      <c r="E52" s="12">
        <f>Kisállatok[[#This Row],[Tervezett költség]]-Kisállatok[[#This Row],[Tényleges költség]]</f>
        <v>0</v>
      </c>
      <c r="G52" t="s">
        <v>86</v>
      </c>
      <c r="H52" t="s">
        <v>58</v>
      </c>
      <c r="I52" t="s">
        <v>59</v>
      </c>
      <c r="J52" t="s">
        <v>60</v>
      </c>
    </row>
    <row r="53" spans="1:10" x14ac:dyDescent="0.2">
      <c r="B53" t="s">
        <v>28</v>
      </c>
      <c r="C53" s="12"/>
      <c r="D53" s="12"/>
      <c r="E53" s="12">
        <f>Kisállatok[[#This Row],[Tervezett költség]]-Kisállatok[[#This Row],[Tényleges költség]]</f>
        <v>0</v>
      </c>
      <c r="G53" t="s">
        <v>87</v>
      </c>
      <c r="H53" s="12"/>
      <c r="I53" s="12"/>
      <c r="J53" s="12">
        <f>Jogikiadások[[#This Row],[Tervezett költség]]-Jogikiadások[[#This Row],[Tényleges költség]]</f>
        <v>0</v>
      </c>
    </row>
    <row r="54" spans="1:10" x14ac:dyDescent="0.2">
      <c r="B54" t="s">
        <v>29</v>
      </c>
      <c r="C54" s="12"/>
      <c r="D54" s="12"/>
      <c r="E54" s="12">
        <f>SUBTOTAL(109,Kisállatok[Különbözet])</f>
        <v>0</v>
      </c>
      <c r="G54" t="s">
        <v>88</v>
      </c>
      <c r="H54" s="12"/>
      <c r="I54" s="12"/>
      <c r="J54" s="12">
        <f>Jogikiadások[[#This Row],[Tervezett költség]]-Jogikiadások[[#This Row],[Tényleges költség]]</f>
        <v>0</v>
      </c>
    </row>
    <row r="55" spans="1:10" x14ac:dyDescent="0.2">
      <c r="B55" s="20"/>
      <c r="C55" s="20"/>
      <c r="D55" s="20"/>
      <c r="E55" s="20"/>
      <c r="G55" t="s">
        <v>89</v>
      </c>
      <c r="H55" s="12"/>
      <c r="I55" s="12"/>
      <c r="J55" s="12">
        <f>Jogikiadások[[#This Row],[Tervezett költség]]-Jogikiadások[[#This Row],[Tényleges költség]]</f>
        <v>0</v>
      </c>
    </row>
    <row r="56" spans="1:10" x14ac:dyDescent="0.2">
      <c r="A56" s="8" t="s">
        <v>13</v>
      </c>
      <c r="B56" s="4" t="s">
        <v>49</v>
      </c>
      <c r="C56" s="4" t="s">
        <v>58</v>
      </c>
      <c r="D56" s="4" t="s">
        <v>59</v>
      </c>
      <c r="E56" s="4" t="s">
        <v>60</v>
      </c>
      <c r="G56" t="s">
        <v>28</v>
      </c>
      <c r="H56" s="12"/>
      <c r="I56" s="12"/>
      <c r="J56" s="12">
        <f>Jogikiadások[[#This Row],[Tervezett költség]]-Jogikiadások[[#This Row],[Tényleges költség]]</f>
        <v>0</v>
      </c>
    </row>
    <row r="57" spans="1:10" x14ac:dyDescent="0.2">
      <c r="B57" s="4" t="s">
        <v>46</v>
      </c>
      <c r="C57" s="11"/>
      <c r="D57" s="11"/>
      <c r="E57" s="11">
        <f>SzemélyesKiadások[[#This Row],[Tervezett költség]]-SzemélyesKiadások[[#This Row],[Tényleges költség]]</f>
        <v>0</v>
      </c>
      <c r="G57" t="s">
        <v>29</v>
      </c>
      <c r="H57" s="12"/>
      <c r="I57" s="12"/>
      <c r="J57" s="12">
        <f>SUBTOTAL(109,Jogikiadások[Különbözet])</f>
        <v>0</v>
      </c>
    </row>
    <row r="58" spans="1:10" x14ac:dyDescent="0.2">
      <c r="B58" s="4" t="s">
        <v>50</v>
      </c>
      <c r="C58" s="11"/>
      <c r="D58" s="11"/>
      <c r="E58" s="11">
        <f>SzemélyesKiadások[[#This Row],[Tervezett költség]]-SzemélyesKiadások[[#This Row],[Tényleges költség]]</f>
        <v>0</v>
      </c>
      <c r="G58" s="20"/>
      <c r="H58" s="20"/>
      <c r="I58" s="20"/>
      <c r="J58" s="20"/>
    </row>
    <row r="59" spans="1:10" x14ac:dyDescent="0.2">
      <c r="A59" s="8" t="s">
        <v>14</v>
      </c>
      <c r="B59" s="4" t="s">
        <v>51</v>
      </c>
      <c r="C59" s="11"/>
      <c r="D59" s="11"/>
      <c r="E59" s="11">
        <f>SzemélyesKiadások[[#This Row],[Tervezett költség]]-SzemélyesKiadások[[#This Row],[Tényleges költség]]</f>
        <v>0</v>
      </c>
      <c r="G59" s="21" t="s">
        <v>90</v>
      </c>
      <c r="H59" s="21"/>
      <c r="I59" s="21"/>
      <c r="J59" s="25">
        <f>SUBTOTAL(109,Lakás[Tervezett költség],Közlekedés[Tervezett költség],Biztosítás[Tervezett költség],Élelmezés[Tervezett költség],Kisállatok[Tervezett költség],SzemélyesKiadások[Tervezett költség],Szórakozás[Tervezett költség],Hitelek[Tervezett költség],Adók[Tervezett költség],Megtakarítások[Tervezett költség],Ajándékok[Tervezett költség],Jogikiadások[Tervezett költség])</f>
        <v>1195</v>
      </c>
    </row>
    <row r="60" spans="1:10" x14ac:dyDescent="0.2">
      <c r="B60" s="4" t="s">
        <v>52</v>
      </c>
      <c r="C60" s="11"/>
      <c r="D60" s="11"/>
      <c r="E60" s="11">
        <f>SzemélyesKiadások[[#This Row],[Tervezett költség]]-SzemélyesKiadások[[#This Row],[Tényleges költség]]</f>
        <v>0</v>
      </c>
      <c r="G60" s="21"/>
      <c r="H60" s="21"/>
      <c r="I60" s="21"/>
      <c r="J60" s="25"/>
    </row>
    <row r="61" spans="1:10" x14ac:dyDescent="0.2">
      <c r="B61" s="4" t="s">
        <v>53</v>
      </c>
      <c r="C61" s="11"/>
      <c r="D61" s="11"/>
      <c r="E61" s="11">
        <f>SzemélyesKiadások[[#This Row],[Tervezett költség]]-SzemélyesKiadások[[#This Row],[Tényleges költség]]</f>
        <v>0</v>
      </c>
      <c r="G61" s="21" t="s">
        <v>91</v>
      </c>
      <c r="H61" s="21"/>
      <c r="I61" s="21"/>
      <c r="J61" s="25">
        <f>SUBTOTAL(109,Lakás[Tényleges költség],Közlekedés[Tényleges költség],Biztosítás[Tényleges költség],Élelmezés[Tényleges költség],Kisállatok[Tényleges költség],SzemélyesKiadások[Tényleges költség],Szórakozás[Tényleges költség],Hitelek[Tényleges költség],Adók[Tényleges költség],Megtakarítások[Tényleges költség],Ajándékok[Tényleges költség],Jogikiadások[Tényleges költség])</f>
        <v>1236</v>
      </c>
    </row>
    <row r="62" spans="1:10" x14ac:dyDescent="0.2">
      <c r="B62" s="4" t="s">
        <v>54</v>
      </c>
      <c r="C62" s="11"/>
      <c r="D62" s="11"/>
      <c r="E62" s="11">
        <f>SzemélyesKiadások[[#This Row],[Tervezett költség]]-SzemélyesKiadások[[#This Row],[Tényleges költség]]</f>
        <v>0</v>
      </c>
      <c r="G62" s="21"/>
      <c r="H62" s="21"/>
      <c r="I62" s="21"/>
      <c r="J62" s="25"/>
    </row>
    <row r="63" spans="1:10" x14ac:dyDescent="0.2">
      <c r="B63" s="4" t="s">
        <v>28</v>
      </c>
      <c r="C63" s="11"/>
      <c r="D63" s="11"/>
      <c r="E63" s="11">
        <f>SzemélyesKiadások[[#This Row],[Tervezett költség]]-SzemélyesKiadások[[#This Row],[Tényleges költség]]</f>
        <v>0</v>
      </c>
      <c r="G63" s="21" t="s">
        <v>92</v>
      </c>
      <c r="H63" s="21"/>
      <c r="I63" s="21"/>
      <c r="J63" s="25">
        <f>J59-J61</f>
        <v>-41</v>
      </c>
    </row>
    <row r="64" spans="1:10" x14ac:dyDescent="0.2">
      <c r="B64" s="4" t="s">
        <v>29</v>
      </c>
      <c r="C64" s="11"/>
      <c r="D64" s="11"/>
      <c r="E64" s="11">
        <f>SUBTOTAL(109,SzemélyesKiadások[Különbözet])</f>
        <v>0</v>
      </c>
      <c r="G64" s="21"/>
      <c r="H64" s="21"/>
      <c r="I64" s="21"/>
      <c r="J64" s="25"/>
    </row>
    <row r="65" spans="2:5" x14ac:dyDescent="0.2">
      <c r="B65" s="20"/>
      <c r="C65" s="20"/>
      <c r="D65" s="20"/>
      <c r="E65" s="20"/>
    </row>
  </sheetData>
  <mergeCells count="32"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  <mergeCell ref="B24:E24"/>
    <mergeCell ref="B34:E34"/>
    <mergeCell ref="B41:E41"/>
    <mergeCell ref="B47:E47"/>
    <mergeCell ref="B55:E55"/>
    <mergeCell ref="G32:J32"/>
    <mergeCell ref="J8:J9"/>
    <mergeCell ref="J6:J7"/>
    <mergeCell ref="J4:J5"/>
    <mergeCell ref="G59:I60"/>
    <mergeCell ref="G23:J23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KEZDÉS</vt:lpstr>
      <vt:lpstr>HAVI SZEMÉLYES KÖLTSÉGVETÉS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2018-05-30T12:18:28Z</dcterms:created>
  <dcterms:modified xsi:type="dcterms:W3CDTF">2018-09-25T07:01:09Z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