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8800" windowHeight="11760" tabRatio="603" xr2:uid="{00000000-000D-0000-FFFF-FFFF00000000}"/>
  </bookViews>
  <sheets>
    <sheet name="Tabela de Dados" sheetId="4" r:id="rId1"/>
    <sheet name="Medidas" sheetId="12" r:id="rId2"/>
    <sheet name="Peso – IMC" sheetId="13" r:id="rId3"/>
    <sheet name="Peso – Massa Gorda" sheetId="15" r:id="rId4"/>
  </sheets>
  <definedNames>
    <definedName name="ÁreaDeTítuloDaLinha1..C2">'Tabela de Dados'!$B$2</definedName>
    <definedName name="Título1">Condição_Física[[#Headers],[Data]]</definedName>
    <definedName name="_xlnm.Print_Titles" localSheetId="0">'Tabela de Dados'!$4:$4</definedName>
  </definedNames>
  <calcPr calcId="162913"/>
  <webPublishing codePage="1252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B9" i="4" l="1"/>
  <c r="B7" i="4" l="1"/>
  <c r="B6" i="4"/>
  <c r="B5" i="4"/>
  <c r="B8" i="4"/>
  <c r="J5" i="4" l="1"/>
  <c r="J6" i="4"/>
  <c r="J7" i="4"/>
  <c r="J8" i="4"/>
  <c r="J9" i="4"/>
  <c r="G6" i="4"/>
  <c r="H6" i="4" s="1"/>
  <c r="G5" i="4"/>
  <c r="H5" i="4" s="1"/>
  <c r="G7" i="4"/>
  <c r="H7" i="4" s="1"/>
  <c r="G8" i="4"/>
  <c r="H8" i="4" s="1"/>
  <c r="G9" i="4"/>
  <c r="H9" i="4" s="1"/>
</calcChain>
</file>

<file path=xl/sharedStrings.xml><?xml version="1.0" encoding="utf-8"?>
<sst xmlns="http://schemas.openxmlformats.org/spreadsheetml/2006/main" count="12" uniqueCount="12">
  <si>
    <t>Gráfico de Progresso de Treino para Homens</t>
  </si>
  <si>
    <t>Altura (m)</t>
  </si>
  <si>
    <t>Data</t>
  </si>
  <si>
    <t>Peso (kg)</t>
  </si>
  <si>
    <t>Nota: consulte o seu progresso em MEDIDAS, PESO – IMC e PESO – MASSA GORDA nos respetivos gráficos e folhas de cálculo neste livro.</t>
  </si>
  <si>
    <t>Peito (cm)</t>
  </si>
  <si>
    <t>Cintura (cm)</t>
  </si>
  <si>
    <t>Ancas (cm)</t>
  </si>
  <si>
    <t>Peso de Massa Magra Estimado (kg)</t>
  </si>
  <si>
    <t>Peso de Massa Gorda Estimado (kg)</t>
  </si>
  <si>
    <t>Percentagem de Massa Gorda Estimada (kg)</t>
  </si>
  <si>
    <t>Índice de Massa Corporal Estimado (IMC)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</si>
</sst>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0.0"/>
    <numFmt numFmtId="167" formatCode="0.0%"/>
    <numFmt numFmtId="170" formatCode="dd\-mm\-yyyy;@"/>
    <numFmt numFmtId="171" formatCode="#,##0.0_ ;\-#,##0.0\ "/>
  </numFmts>
  <fonts count="24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165" fontId="0" fillId="0" borderId="0">
      <alignment horizontal="left" vertical="center" wrapText="1"/>
    </xf>
    <xf numFmtId="17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170" fontId="7" fillId="0" borderId="0">
      <alignment vertical="center"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6" applyNumberFormat="0" applyAlignment="0" applyProtection="0"/>
    <xf numFmtId="0" fontId="16" fillId="6" borderId="7" applyNumberFormat="0" applyAlignment="0" applyProtection="0"/>
    <xf numFmtId="0" fontId="17" fillId="6" borderId="6" applyNumberFormat="0" applyAlignment="0" applyProtection="0"/>
    <xf numFmtId="0" fontId="18" fillId="0" borderId="8" applyNumberFormat="0" applyFill="0" applyAlignment="0" applyProtection="0"/>
    <xf numFmtId="0" fontId="19" fillId="7" borderId="9" applyNumberFormat="0" applyAlignment="0" applyProtection="0"/>
    <xf numFmtId="0" fontId="20" fillId="0" borderId="0" applyNumberFormat="0" applyFill="0" applyBorder="0" applyAlignment="0" applyProtection="0"/>
    <xf numFmtId="0" fontId="7" fillId="8" borderId="1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0">
    <xf numFmtId="165" fontId="0" fillId="0" borderId="0" xfId="0">
      <alignment horizontal="left" vertical="center" wrapText="1"/>
    </xf>
    <xf numFmtId="0" fontId="4" fillId="0" borderId="0" xfId="0" applyNumberFormat="1" applyFont="1" applyAlignment="1">
      <alignment vertical="center" wrapText="1"/>
    </xf>
    <xf numFmtId="165" fontId="5" fillId="0" borderId="0" xfId="0" applyFo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71" fontId="0" fillId="0" borderId="0" xfId="1" applyFont="1" applyAlignment="1">
      <alignment vertical="center"/>
    </xf>
    <xf numFmtId="167" fontId="0" fillId="0" borderId="0" xfId="5" applyFont="1" applyAlignment="1">
      <alignment vertical="center"/>
    </xf>
    <xf numFmtId="14" fontId="7" fillId="0" borderId="0" xfId="7" applyNumberFormat="1">
      <alignment vertical="center"/>
    </xf>
    <xf numFmtId="0" fontId="8" fillId="0" borderId="0" xfId="6" applyNumberFormat="1" applyFill="1" applyBorder="1">
      <alignment vertical="center"/>
    </xf>
    <xf numFmtId="165" fontId="0" fillId="0" borderId="0" xfId="0" applyBorder="1" applyAlignment="1">
      <alignment horizontal="left" vertical="top" wrapText="1" indent="1"/>
    </xf>
  </cellXfs>
  <cellStyles count="48">
    <cellStyle name="20% - Cor1" xfId="25" builtinId="30" customBuiltin="1"/>
    <cellStyle name="20% - Cor2" xfId="29" builtinId="34" customBuiltin="1"/>
    <cellStyle name="20% - Cor3" xfId="33" builtinId="38" customBuiltin="1"/>
    <cellStyle name="20% - Cor4" xfId="37" builtinId="42" customBuiltin="1"/>
    <cellStyle name="20% - Cor5" xfId="41" builtinId="46" customBuiltin="1"/>
    <cellStyle name="20% - Cor6" xfId="45" builtinId="50" customBuiltin="1"/>
    <cellStyle name="40% - Cor1" xfId="26" builtinId="31" customBuiltin="1"/>
    <cellStyle name="40% - Cor2" xfId="30" builtinId="35" customBuiltin="1"/>
    <cellStyle name="40% - Cor3" xfId="34" builtinId="39" customBuiltin="1"/>
    <cellStyle name="40% - Cor4" xfId="38" builtinId="43" customBuiltin="1"/>
    <cellStyle name="40% - Cor5" xfId="42" builtinId="47" customBuiltin="1"/>
    <cellStyle name="40% - Cor6" xfId="46" builtinId="51" customBuiltin="1"/>
    <cellStyle name="60% - Cor1" xfId="27" builtinId="32" customBuiltin="1"/>
    <cellStyle name="60% - Cor2" xfId="31" builtinId="36" customBuiltin="1"/>
    <cellStyle name="60% - Cor3" xfId="35" builtinId="40" customBuiltin="1"/>
    <cellStyle name="60% - Cor4" xfId="39" builtinId="44" customBuiltin="1"/>
    <cellStyle name="60% - Cor5" xfId="43" builtinId="48" customBuiltin="1"/>
    <cellStyle name="60% - Cor6" xfId="47" builtinId="52" customBuiltin="1"/>
    <cellStyle name="Cabeçalho 1" xfId="8" builtinId="16" customBuiltin="1"/>
    <cellStyle name="Cabeçalho 2" xfId="9" builtinId="17" customBuiltin="1"/>
    <cellStyle name="Cabeçalho 3" xfId="10" builtinId="18" customBuiltin="1"/>
    <cellStyle name="Cabeçalho 4" xfId="11" builtinId="19" customBuiltin="1"/>
    <cellStyle name="Cálculo" xfId="17" builtinId="22" customBuiltin="1"/>
    <cellStyle name="Célula Ligada" xfId="18" builtinId="24" customBuiltin="1"/>
    <cellStyle name="Cor1" xfId="24" builtinId="29" customBuiltin="1"/>
    <cellStyle name="Cor2" xfId="28" builtinId="33" customBuiltin="1"/>
    <cellStyle name="Cor3" xfId="32" builtinId="37" customBuiltin="1"/>
    <cellStyle name="Cor4" xfId="36" builtinId="41" customBuiltin="1"/>
    <cellStyle name="Cor5" xfId="40" builtinId="45" customBuiltin="1"/>
    <cellStyle name="Cor6" xfId="44" builtinId="49" customBuiltin="1"/>
    <cellStyle name="Correto" xfId="12" builtinId="26" customBuiltin="1"/>
    <cellStyle name="Data" xfId="7" xr:uid="{00000000-0005-0000-0000-000004000000}"/>
    <cellStyle name="Entrada" xfId="15" builtinId="20" customBuiltin="1"/>
    <cellStyle name="Incorreto" xfId="13" builtinId="27" customBuiltin="1"/>
    <cellStyle name="Moeda" xfId="3" builtinId="4" customBuiltin="1"/>
    <cellStyle name="Moeda [0]" xfId="4" builtinId="7" customBuiltin="1"/>
    <cellStyle name="Neutro" xfId="14" builtinId="28" customBuiltin="1"/>
    <cellStyle name="Normal" xfId="0" builtinId="0" customBuiltin="1"/>
    <cellStyle name="Nota" xfId="21" builtinId="10" customBuiltin="1"/>
    <cellStyle name="Percentagem" xfId="5" builtinId="5" customBuiltin="1"/>
    <cellStyle name="Saída" xfId="16" builtinId="21" customBuiltin="1"/>
    <cellStyle name="Separador de milhares [0]" xfId="2" builtinId="6" customBuiltin="1"/>
    <cellStyle name="Texto de Aviso" xfId="20" builtinId="11" customBuiltin="1"/>
    <cellStyle name="Texto Explicativo" xfId="22" builtinId="53" customBuiltin="1"/>
    <cellStyle name="Título" xfId="6" builtinId="15" customBuiltin="1"/>
    <cellStyle name="Total" xfId="23" builtinId="25" customBuiltin="1"/>
    <cellStyle name="Verificar Célula" xfId="19" builtinId="23" customBuiltin="1"/>
    <cellStyle name="Vírgula" xfId="1" builtinId="3" customBuiltin="1"/>
  </cellStyles>
  <dxfs count="12">
    <dxf>
      <numFmt numFmtId="167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Medidas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'Tabela de Dados'!$F$4</c:f>
              <c:strCache>
                <c:ptCount val="1"/>
                <c:pt idx="0">
                  <c:v>Ancas (cm)</c:v>
                </c:pt>
              </c:strCache>
            </c:strRef>
          </c:tx>
          <c:cat>
            <c:numRef>
              <c:f>'Tabela de Dados'!$B$5:$B$9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de Dados'!$F$5:$F$9</c:f>
              <c:numCache>
                <c:formatCode>#\ ##0.0_ ;\-#\ ##0.0\ 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'Tabela de Dados'!$E$4</c:f>
              <c:strCache>
                <c:ptCount val="1"/>
                <c:pt idx="0">
                  <c:v>Cintura (cm)</c:v>
                </c:pt>
              </c:strCache>
            </c:strRef>
          </c:tx>
          <c:cat>
            <c:numRef>
              <c:f>'Tabela de Dados'!$B$5:$B$9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de Dados'!$E$5:$E$9</c:f>
              <c:numCache>
                <c:formatCode>#\ ##0.0_ ;\-#\ ##0.0\ 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'Tabela de Dados'!$D$4</c:f>
              <c:strCache>
                <c:ptCount val="1"/>
                <c:pt idx="0">
                  <c:v>Peito (cm)</c:v>
                </c:pt>
              </c:strCache>
            </c:strRef>
          </c:tx>
          <c:cat>
            <c:numRef>
              <c:f>'Tabela de Dados'!$B$5:$B$9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de Dados'!$D$5:$D$9</c:f>
              <c:numCache>
                <c:formatCode>#\ ##0.0_ ;\-#\ ##0.0\ 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13984"/>
        <c:axId val="69515520"/>
        <c:axId val="45758656"/>
      </c:line3DChart>
      <c:dateAx>
        <c:axId val="695139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2700000"/>
          <a:lstStyle/>
          <a:p>
            <a:pPr>
              <a:defRPr sz="1100"/>
            </a:pPr>
            <a:endParaRPr lang="pt-PT"/>
          </a:p>
        </c:txPr>
        <c:crossAx val="69515520"/>
        <c:crosses val="autoZero"/>
        <c:auto val="1"/>
        <c:lblOffset val="100"/>
        <c:baseTimeUnit val="days"/>
        <c:majorUnit val="7"/>
        <c:majorTimeUnit val="days"/>
      </c:dateAx>
      <c:valAx>
        <c:axId val="69515520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PT"/>
          </a:p>
        </c:txPr>
        <c:crossAx val="69513984"/>
        <c:crosses val="autoZero"/>
        <c:crossBetween val="between"/>
      </c:valAx>
      <c:serAx>
        <c:axId val="4575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69515520"/>
        <c:crosses val="autoZero"/>
      </c:serAx>
    </c:plotArea>
    <c:legend>
      <c:legendPos val="b"/>
      <c:overlay val="0"/>
      <c:txPr>
        <a:bodyPr/>
        <a:lstStyle/>
        <a:p>
          <a:pPr>
            <a:defRPr sz="1100"/>
          </a:pPr>
          <a:endParaRPr lang="pt-PT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Peso – IMC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'Tabela de Dados'!$C$4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'Tabela de Dados'!$B$5:$B$9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de Dados'!$C$5:$C$9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'Tabela de Dados'!$J$4</c:f>
              <c:strCache>
                <c:ptCount val="1"/>
                <c:pt idx="0">
                  <c:v>Índice de Massa Corporal Estimado (IMC)</c:v>
                </c:pt>
              </c:strCache>
            </c:strRef>
          </c:tx>
          <c:cat>
            <c:numRef>
              <c:f>'Tabela de Dados'!$B$5:$B$9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de Dados'!$J$5:$J$9</c:f>
              <c:numCache>
                <c:formatCode>#\ ##0.0_ ;\-#\ ##0.0\ 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PT"/>
          </a:p>
        </c:txPr>
        <c:crossAx val="69687552"/>
        <c:crosses val="autoZero"/>
        <c:auto val="1"/>
        <c:lblOffset val="100"/>
        <c:baseTimeUnit val="days"/>
      </c:dateAx>
      <c:valAx>
        <c:axId val="69687552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PT"/>
          </a:p>
        </c:tx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IMC</a:t>
                </a:r>
              </a:p>
            </c:rich>
          </c:tx>
          <c:overlay val="0"/>
        </c:title>
        <c:numFmt formatCode="#,##0.0_ ;\-#,##0.0\ 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pt-PT"/>
          </a:p>
        </c:tx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sz="1100"/>
          </a:pPr>
          <a:endParaRPr lang="pt-PT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Peso – Massa Gorda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'Tabela de Dados'!$C$4</c:f>
              <c:strCache>
                <c:ptCount val="1"/>
                <c:pt idx="0">
                  <c:v>Peso (kg)</c:v>
                </c:pt>
              </c:strCache>
            </c:strRef>
          </c:tx>
          <c:invertIfNegative val="0"/>
          <c:cat>
            <c:numRef>
              <c:f>'Tabela de Dados'!$B$5:$B$9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de Dados'!$C$5:$C$9</c:f>
              <c:numCache>
                <c:formatCode>#\ ##0.0_ ;\-#\ ##0.0\ 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'Tabela de Dados'!$I$4</c:f>
              <c:strCache>
                <c:ptCount val="1"/>
                <c:pt idx="0">
                  <c:v>Percentagem de Massa Gorda Estimada (kg)</c:v>
                </c:pt>
              </c:strCache>
            </c:strRef>
          </c:tx>
          <c:cat>
            <c:numRef>
              <c:f>'Tabela de Dados'!$B$5:$B$9</c:f>
              <c:numCache>
                <c:formatCode>m/d/yyyy</c:formatCode>
                <c:ptCount val="5"/>
                <c:pt idx="0">
                  <c:v>43374</c:v>
                </c:pt>
                <c:pt idx="1">
                  <c:v>43381</c:v>
                </c:pt>
                <c:pt idx="2">
                  <c:v>43388</c:v>
                </c:pt>
                <c:pt idx="3">
                  <c:v>43395</c:v>
                </c:pt>
                <c:pt idx="4">
                  <c:v>43402</c:v>
                </c:pt>
              </c:numCache>
            </c:numRef>
          </c:cat>
          <c:val>
            <c:numRef>
              <c:f>'Tabela de Dados'!$I$5:$I$9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70047232"/>
        <c:crosses val="autoZero"/>
        <c:auto val="1"/>
        <c:lblOffset val="100"/>
        <c:baseTimeUnit val="days"/>
      </c:dateAx>
      <c:valAx>
        <c:axId val="70047232"/>
        <c:scaling>
          <c:orientation val="minMax"/>
        </c:scaling>
        <c:delete val="0"/>
        <c:axPos val="l"/>
        <c:majorGridlines/>
        <c:numFmt formatCode="#,##0.0_ ;\-#,##0.0\ " sourceLinked="0"/>
        <c:majorTickMark val="none"/>
        <c:minorTickMark val="none"/>
        <c:tickLblPos val="nextTo"/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Massa Gorda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pt-PT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zoomScale="120" workbookViewId="0"/>
  </sheetViews>
  <pageMargins left="0.7" right="0.7" top="0.75" bottom="0.75" header="0.3" footer="0.3"/>
  <pageSetup paperSize="9"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zoomScale="120" workbookViewId="0"/>
  </sheetViews>
  <pageMargins left="0.7" right="0.7" top="0.75" bottom="0.75" header="0.3" footer="0.3"/>
  <pageSetup paperSize="9"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20350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áfico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áfico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Gráfico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dição_Física" displayName="Condição_Física" ref="B4:J9" totalsRowShown="0" headerRowDxfId="8" headerRowCellStyle="Normal" dataCellStyle="Normal">
  <autoFilter ref="B4:J9" xr:uid="{00000000-0009-0000-0100-000001000000}"/>
  <tableColumns count="9">
    <tableColumn id="1" xr3:uid="{00000000-0010-0000-0000-000001000000}" name="Data" dataCellStyle="Data"/>
    <tableColumn id="2" xr3:uid="{00000000-0010-0000-0000-000002000000}" name="Peso (kg)" dataDxfId="7" dataCellStyle="Vírgula"/>
    <tableColumn id="3" xr3:uid="{00000000-0010-0000-0000-000003000000}" name="Peito (cm)" dataDxfId="6" dataCellStyle="Vírgula"/>
    <tableColumn id="4" xr3:uid="{00000000-0010-0000-0000-000004000000}" name="Cintura (cm)" dataDxfId="5" dataCellStyle="Vírgula"/>
    <tableColumn id="5" xr3:uid="{00000000-0010-0000-0000-000005000000}" name="Ancas (cm)" dataDxfId="4" dataCellStyle="Vírgula"/>
    <tableColumn id="6" xr3:uid="{00000000-0010-0000-0000-000006000000}" name="Peso de Massa Magra Estimado (kg)" dataDxfId="3" dataCellStyle="Vírgula">
      <calculatedColumnFormula>(1.1*Condição_Física[[#This Row],[Peso (kg)]])-128*(Condição_Física[[#This Row],[Peso (kg)]]^2/(100*$C$2)^2)</calculatedColumnFormula>
    </tableColumn>
    <tableColumn id="7" xr3:uid="{00000000-0010-0000-0000-000007000000}" name="Peso de Massa Gorda Estimado (kg)" dataDxfId="2" dataCellStyle="Vírgula">
      <calculatedColumnFormula>C5-G5</calculatedColumnFormula>
    </tableColumn>
    <tableColumn id="8" xr3:uid="{00000000-0010-0000-0000-000008000000}" name="Percentagem de Massa Gorda Estimada (kg)" dataDxfId="0" dataCellStyle="Percentagem">
      <calculatedColumnFormula>IF(ISERROR((H5*100)/C5),"0,0",(H5*100)/C5)*0.01</calculatedColumnFormula>
    </tableColumn>
    <tableColumn id="9" xr3:uid="{00000000-0010-0000-0000-000009000000}" name="Índice de Massa Corporal Estimado (IMC)" dataDxfId="1" dataCellStyle="Vírgula">
      <calculatedColumnFormula>(Condição_Física[[#This Row],[Peso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Introduza a Data, o Peso e as medidas do Peito, da Cintura e das Ancas nesta tabela. Todas as outras colunas serão calculadas automaticamente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6" width="15.7109375" customWidth="1"/>
    <col min="7" max="8" width="22.7109375" customWidth="1"/>
    <col min="9" max="9" width="26.28515625" bestFit="1" customWidth="1"/>
    <col min="10" max="10" width="28.85546875" bestFit="1" customWidth="1"/>
    <col min="11" max="11" width="2.7109375" customWidth="1"/>
  </cols>
  <sheetData>
    <row r="1" spans="2:10" ht="60.75" customHeight="1" x14ac:dyDescent="0.25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1</v>
      </c>
      <c r="C2" s="4">
        <v>1.9</v>
      </c>
      <c r="D2" s="9" t="s">
        <v>4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2</v>
      </c>
      <c r="C4" s="1" t="s">
        <v>3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</row>
    <row r="5" spans="2:10" ht="30" customHeight="1" x14ac:dyDescent="0.25">
      <c r="B5" s="7">
        <f ca="1">DATE(YEAR(TODAY()),MONTH(TODAY()),1)</f>
        <v>43374</v>
      </c>
      <c r="C5" s="5">
        <v>91</v>
      </c>
      <c r="D5" s="5">
        <v>106.5</v>
      </c>
      <c r="E5" s="5">
        <v>91.5</v>
      </c>
      <c r="F5" s="5">
        <v>86</v>
      </c>
      <c r="G5" s="5">
        <f>(1.1*Condição_Física[[#This Row],[Peso (kg)]])-128*(Condição_Física[[#This Row],[Peso (kg)]]^2/(100*$C$2)^2)</f>
        <v>70.738005540166213</v>
      </c>
      <c r="H5" s="5">
        <f>C5-G5</f>
        <v>20.261994459833787</v>
      </c>
      <c r="I5" s="6">
        <f t="shared" ref="I5:I9" si="0">IF(ISERROR((H5*100)/C5),"0,0",(H5*100)/C5)*0.01</f>
        <v>0.22265927977839325</v>
      </c>
      <c r="J5" s="5">
        <f>(Condição_Física[[#This Row],[Peso (kg)]]/($C$2*$C$2))</f>
        <v>25.207756232686982</v>
      </c>
    </row>
    <row r="6" spans="2:10" ht="30" customHeight="1" x14ac:dyDescent="0.25">
      <c r="B6" s="7">
        <f ca="1">DATE(YEAR(TODAY()),MONTH(TODAY()),8)</f>
        <v>43381</v>
      </c>
      <c r="C6" s="5">
        <v>91</v>
      </c>
      <c r="D6" s="5">
        <v>106.5</v>
      </c>
      <c r="E6" s="5">
        <v>91.5</v>
      </c>
      <c r="F6" s="5">
        <v>86</v>
      </c>
      <c r="G6" s="5">
        <f>(1.1*Condição_Física[[#This Row],[Peso (kg)]])-128*(Condição_Física[[#This Row],[Peso (kg)]]^2/(100*$C$2)^2)</f>
        <v>70.738005540166213</v>
      </c>
      <c r="H6" s="5">
        <f>C6-G6</f>
        <v>20.261994459833787</v>
      </c>
      <c r="I6" s="6">
        <f t="shared" si="0"/>
        <v>0.22265927977839325</v>
      </c>
      <c r="J6" s="5">
        <f>(Condição_Física[[#This Row],[Peso (kg)]]/($C$2*$C$2))</f>
        <v>25.207756232686982</v>
      </c>
    </row>
    <row r="7" spans="2:10" ht="30" customHeight="1" x14ac:dyDescent="0.25">
      <c r="B7" s="7">
        <f ca="1">DATE(YEAR(TODAY()),MONTH(TODAY()),15)</f>
        <v>43388</v>
      </c>
      <c r="C7" s="5">
        <v>90.5</v>
      </c>
      <c r="D7" s="5">
        <v>106.5</v>
      </c>
      <c r="E7" s="5">
        <v>90</v>
      </c>
      <c r="F7" s="5">
        <v>85</v>
      </c>
      <c r="G7" s="5">
        <f>(1.1*Condição_Física[[#This Row],[Peso (kg)]])-128*(Condição_Física[[#This Row],[Peso (kg)]]^2/(100*$C$2)^2)</f>
        <v>70.509778393351809</v>
      </c>
      <c r="H7" s="5">
        <f>C7-G7</f>
        <v>19.990221606648191</v>
      </c>
      <c r="I7" s="6">
        <f t="shared" si="0"/>
        <v>0.2208864265927977</v>
      </c>
      <c r="J7" s="5">
        <f>(Condição_Física[[#This Row],[Peso (kg)]]/($C$2*$C$2))</f>
        <v>25.069252077562329</v>
      </c>
    </row>
    <row r="8" spans="2:10" ht="30" customHeight="1" x14ac:dyDescent="0.25">
      <c r="B8" s="7">
        <f ca="1">DATE(YEAR(TODAY()),MONTH(TODAY()),22)</f>
        <v>43395</v>
      </c>
      <c r="C8" s="5">
        <v>89.5</v>
      </c>
      <c r="D8" s="5">
        <v>106.5</v>
      </c>
      <c r="E8" s="5">
        <v>90</v>
      </c>
      <c r="F8" s="5">
        <v>84</v>
      </c>
      <c r="G8" s="5">
        <f>(1.1*Condição_Física[[#This Row],[Peso (kg)]])-128*(Condição_Física[[#This Row],[Peso (kg)]]^2/(100*$C$2)^2)</f>
        <v>70.048005540166201</v>
      </c>
      <c r="H8" s="5">
        <f>C8-G8</f>
        <v>19.451994459833799</v>
      </c>
      <c r="I8" s="6">
        <f t="shared" si="0"/>
        <v>0.21734072022160672</v>
      </c>
      <c r="J8" s="5">
        <f>(Condição_Física[[#This Row],[Peso (kg)]]/($C$2*$C$2))</f>
        <v>24.792243767313021</v>
      </c>
    </row>
    <row r="9" spans="2:10" ht="30" customHeight="1" x14ac:dyDescent="0.25">
      <c r="B9" s="7">
        <f ca="1">DATE(YEAR(TODAY()),MONTH(TODAY()),29)</f>
        <v>43402</v>
      </c>
      <c r="C9" s="5">
        <v>89.5</v>
      </c>
      <c r="D9" s="5">
        <v>108</v>
      </c>
      <c r="E9" s="5">
        <v>90</v>
      </c>
      <c r="F9" s="5">
        <v>84</v>
      </c>
      <c r="G9" s="5">
        <f>(1.1*Condição_Física[[#This Row],[Peso (kg)]])-128*(Condição_Física[[#This Row],[Peso (kg)]]^2/(100*$C$2)^2)</f>
        <v>70.048005540166201</v>
      </c>
      <c r="H9" s="5">
        <f>C9-G9</f>
        <v>19.451994459833799</v>
      </c>
      <c r="I9" s="6">
        <f t="shared" si="0"/>
        <v>0.21734072022160672</v>
      </c>
      <c r="J9" s="5">
        <f>(Condição_Física[[#This Row],[Peso (kg)]]/($C$2*$C$2))</f>
        <v>24.792243767313021</v>
      </c>
    </row>
  </sheetData>
  <mergeCells count="2">
    <mergeCell ref="B1:J1"/>
    <mergeCell ref="D2:I3"/>
  </mergeCells>
  <phoneticPr fontId="3" type="noConversion"/>
  <dataValidations xWindow="90" yWindow="224" count="13">
    <dataValidation allowBlank="1" showInputMessage="1" showErrorMessage="1" prompt="Introduza a Data nesta coluna, abaixo deste cabeçalho. Utilize os filtros de cabeçalho para encontrar entradas específicas" sqref="B4" xr:uid="{00000000-0002-0000-0000-000000000000}"/>
    <dataValidation allowBlank="1" showInputMessage="1" showErrorMessage="1" prompt="Introduza o Peso em quilogramas nesta coluna, abaixo deste cabeçalho" sqref="C4" xr:uid="{00000000-0002-0000-0000-000001000000}"/>
    <dataValidation allowBlank="1" showInputMessage="1" showErrorMessage="1" prompt="Introduza as medidas do Peito em centímetros nesta coluna, abaixo deste cabeçalho" sqref="D4" xr:uid="{00000000-0002-0000-0000-000002000000}"/>
    <dataValidation allowBlank="1" showInputMessage="1" showErrorMessage="1" prompt="Introduza as medidas da Cintura em centímetros nesta coluna, abaixo deste cabeçalho" sqref="E4" xr:uid="{00000000-0002-0000-0000-000003000000}"/>
    <dataValidation allowBlank="1" showInputMessage="1" showErrorMessage="1" prompt="Introduza as medidas das Ancas em centímetros nesta coluna, abaixo deste cabeçalho" sqref="F4" xr:uid="{00000000-0002-0000-0000-000004000000}"/>
    <dataValidation allowBlank="1" showInputMessage="1" showErrorMessage="1" prompt="O Peso de Massa Magra Estimado em quilogramas é calculado automaticamente nesta coluna, abaixo deste cabeçalho" sqref="G4" xr:uid="{00000000-0002-0000-0000-000005000000}"/>
    <dataValidation allowBlank="1" showInputMessage="1" showErrorMessage="1" prompt="O Peso de Massa Gorda Estimado em quilogramas é calculado automaticamente nesta coluna, abaixo deste cabeçalho" sqref="H4" xr:uid="{00000000-0002-0000-0000-000006000000}"/>
    <dataValidation allowBlank="1" showInputMessage="1" showErrorMessage="1" prompt="A Percentagem de Massa Gorda Estimada em quilogramas é calculada automaticamente nesta coluna, abaixo deste cabeçalho" sqref="I4" xr:uid="{00000000-0002-0000-0000-000007000000}"/>
    <dataValidation allowBlank="1" showInputMessage="1" showErrorMessage="1" prompt="O Índice de Massa Corporal Estimado em quilogramas é calculado automaticamente nesta coluna, abaixo deste cabeçalho" sqref="J4" xr:uid="{00000000-0002-0000-0000-000008000000}"/>
    <dataValidation allowBlank="1" showInputMessage="1" showErrorMessage="1" prompt="Introduza a Altura em metros na célula à direita" sqref="B2" xr:uid="{00000000-0002-0000-0000-000009000000}"/>
    <dataValidation allowBlank="1" showInputMessage="1" showErrorMessage="1" prompt="Introduza a Altura em metros nesta célula e as medidas na tabela a partir da célula B4" sqref="C2" xr:uid="{00000000-0002-0000-0000-00000A000000}"/>
    <dataValidation allowBlank="1" showInputMessage="1" showErrorMessage="1" prompt="O título desta folha de cálculo está nesta célula. Introduza a Altura em metros na célula C2" sqref="B1:J1" xr:uid="{00000000-0002-0000-0000-00000B000000}"/>
    <dataValidation allowBlank="1" showInputMessage="1" showErrorMessage="1" prompt="Crie um Registo do Progresso de Treino para Homens neste livro. Introduza os detalhes na tabela Condição Física nesta folha de cálculo. Os gráficos Medidas, Índice de Massa Corporal e Massa Gorda estão noutras folhas de cálculo" sqref="A1" xr:uid="{00000000-0002-0000-0000-00000C000000}"/>
  </dataValidations>
  <printOptions horizontalCentered="1"/>
  <pageMargins left="0.5" right="0.5" top="0.75" bottom="0.75" header="0.5" footer="0.5"/>
  <pageSetup paperSize="9" scale="79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6" baseType="variant">
      <vt:variant>
        <vt:lpstr>Folhas de Cálculo</vt:lpstr>
      </vt:variant>
      <vt:variant>
        <vt:i4>1</vt:i4>
      </vt:variant>
      <vt:variant>
        <vt:lpstr>Gráficos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Tabela de Dados</vt:lpstr>
      <vt:lpstr>Medidas</vt:lpstr>
      <vt:lpstr>Peso – IMC</vt:lpstr>
      <vt:lpstr>Peso – Massa Gorda</vt:lpstr>
      <vt:lpstr>ÁreaDeTítuloDaLinha1..C2</vt:lpstr>
      <vt:lpstr>Título1</vt:lpstr>
      <vt:lpstr>'Tabela de Dados'!Títulos_de_Impressão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2017-12-29T03:49:52Z</dcterms:created>
  <dcterms:modified xsi:type="dcterms:W3CDTF">2018-10-10T08:58:24Z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