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요약" sheetId="1" r:id="rId1"/>
    <sheet name="지출" sheetId="2" r:id="rId2"/>
  </sheets>
  <definedNames>
    <definedName name="_xlnm.Print_Titles" localSheetId="0">요약!$2:$2</definedName>
    <definedName name="_xlnm.Print_Titles" localSheetId="1">지출!$2:$3</definedName>
    <definedName name="RowTitleRegion1..O4">요약!$B$2</definedName>
    <definedName name="제목1">수입[[#Headers],[범주]]</definedName>
    <definedName name="제목2">경비[[#Headers],[범주]]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<sst xmlns="http://schemas.openxmlformats.org/spreadsheetml/2006/main" count="69" uniqueCount="40">
  <si>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개인 예산</t>
  </si>
  <si>
    <t>총 지출</t>
  </si>
  <si>
    <t>부족/여분 현금</t>
  </si>
  <si>
    <t>수입</t>
  </si>
  <si>
    <t>범주</t>
  </si>
  <si>
    <t>급여</t>
  </si>
  <si>
    <t>이자/배당금</t>
  </si>
  <si>
    <t>기타</t>
  </si>
  <si>
    <t>합계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</si>
  <si>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</si>
  <si>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</si>
  <si>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</si>
  <si>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</si>
  <si>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</si>
  <si>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</si>
  <si>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</si>
  <si>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</si>
  <si>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</si>
  <si>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</si>
  <si>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</si>
  <si>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</si>
  <si>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연도</t>
  </si>
  <si>
    <t>경비</t>
  </si>
  <si>
    <t>집</t>
  </si>
  <si>
    <t>일상 생활</t>
  </si>
  <si>
    <t>교통비</t>
  </si>
  <si>
    <t>여가비</t>
  </si>
  <si>
    <t>건강</t>
  </si>
  <si>
    <t>휴가</t>
  </si>
  <si>
    <t>레크리에이션</t>
  </si>
  <si>
    <t>회비/구독</t>
  </si>
  <si>
    <t>하위 범주</t>
  </si>
  <si>
    <t>담보 대출/임대료</t>
  </si>
  <si>
    <t xml:space="preserve">식료품 </t>
  </si>
  <si>
    <t>가스/연료</t>
  </si>
  <si>
    <t>케이블 TV</t>
  </si>
  <si>
    <t>헬스 클럽 기한</t>
  </si>
  <si>
    <t>항공료</t>
  </si>
  <si>
    <t>헬스장 요금</t>
  </si>
  <si>
    <t>잡지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</si>
</sst>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"/>
  </numFmts>
  <fonts count="18">
    <font>
      <sz val="1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b/>
      <sz val="12"/>
      <color theme="0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0"/>
      <color theme="3"/>
      <name val="Malgun Gothic"/>
      <family val="2"/>
    </font>
    <font>
      <sz val="11"/>
      <color theme="3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14" fillId="0" borderId="0" applyNumberFormat="0" applyFill="0" applyBorder="0" applyAlignment="0" applyProtection="0"/>
    <xf numFmtId="0" fontId="9" fillId="4" borderId="2" applyNumberFormat="0" applyProtection="0">
      <alignment vertical="center"/>
    </xf>
    <xf numFmtId="0" fontId="5" fillId="3" borderId="1" applyNumberFormat="0" applyProtection="0">
      <alignment horizontal="center" vertical="center"/>
    </xf>
    <xf numFmtId="0" fontId="5" fillId="3" borderId="1" applyNumberFormat="0" applyProtection="0">
      <alignment vertical="center"/>
    </xf>
    <xf numFmtId="0" fontId="6" fillId="2" borderId="3" applyNumberFormat="0" applyProtection="0">
      <alignment vertical="center"/>
    </xf>
    <xf numFmtId="178" fontId="15" fillId="0" borderId="0" applyFill="0" applyProtection="0">
      <alignment vertical="center"/>
    </xf>
    <xf numFmtId="178" fontId="15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2" fillId="9" borderId="0" applyNumberFormat="0" applyBorder="0" applyAlignment="0" applyProtection="0"/>
    <xf numFmtId="0" fontId="10" fillId="10" borderId="5" applyNumberFormat="0" applyAlignment="0" applyProtection="0"/>
    <xf numFmtId="0" fontId="13" fillId="11" borderId="6" applyNumberFormat="0" applyAlignment="0" applyProtection="0"/>
    <xf numFmtId="0" fontId="4" fillId="11" borderId="5" applyNumberFormat="0" applyAlignment="0" applyProtection="0"/>
    <xf numFmtId="0" fontId="11" fillId="0" borderId="7" applyNumberFormat="0" applyFill="0" applyAlignment="0" applyProtection="0"/>
    <xf numFmtId="0" fontId="5" fillId="12" borderId="8" applyNumberFormat="0" applyAlignment="0" applyProtection="0"/>
    <xf numFmtId="0" fontId="16" fillId="0" borderId="0" applyNumberFormat="0" applyFill="0" applyBorder="0" applyAlignment="0" applyProtection="0"/>
    <xf numFmtId="0" fontId="6" fillId="13" borderId="9" applyNumberFormat="0" applyFont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8">
    <xf numFmtId="0" fontId="0" fillId="0" borderId="0" xfId="0">
      <alignment vertical="center" wrapText="1"/>
    </xf>
    <xf numFmtId="0" fontId="5" fillId="3" borderId="1" xfId="3">
      <alignment horizontal="center" vertical="center"/>
    </xf>
    <xf numFmtId="0" fontId="6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1" xfId="3" applyAlignment="1">
      <alignment horizontal="center" vertical="center" wrapText="1"/>
    </xf>
    <xf numFmtId="0" fontId="14" fillId="0" borderId="0" xfId="1" applyNumberFormat="1" applyAlignment="1">
      <alignment vertical="center"/>
    </xf>
    <xf numFmtId="0" fontId="9" fillId="4" borderId="2" xfId="2">
      <alignment vertical="center"/>
    </xf>
    <xf numFmtId="178" fontId="15" fillId="2" borderId="3" xfId="7" applyFill="1">
      <alignment vertical="center"/>
    </xf>
    <xf numFmtId="178" fontId="15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5" fillId="0" borderId="1" xfId="4" applyFont="1" applyFill="1" applyBorder="1">
      <alignment vertical="center"/>
    </xf>
    <xf numFmtId="0" fontId="5" fillId="0" borderId="4" xfId="4" applyFont="1" applyFill="1" applyBorder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0" xfId="7" applyFill="1" applyBorder="1">
      <alignment vertical="center"/>
    </xf>
    <xf numFmtId="178" fontId="15" fillId="0" borderId="0" xfId="0" applyNumberFormat="1" applyFont="1" applyFill="1" applyBorder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 wrapText="1"/>
    </xf>
    <xf numFmtId="178" fontId="15" fillId="0" borderId="0" xfId="6">
      <alignment vertical="center"/>
    </xf>
    <xf numFmtId="178" fontId="15" fillId="2" borderId="0" xfId="7" applyFill="1" applyBorder="1">
      <alignment vertical="center"/>
    </xf>
    <xf numFmtId="0" fontId="14" fillId="0" borderId="2" xfId="1" applyNumberFormat="1" applyBorder="1" applyAlignment="1">
      <alignment vertical="center"/>
    </xf>
    <xf numFmtId="0" fontId="14" fillId="0" borderId="0" xfId="1" applyNumberFormat="1" applyAlignment="1">
      <alignment vertical="center"/>
    </xf>
    <xf numFmtId="178" fontId="6" fillId="0" borderId="0" xfId="7" applyFont="1" applyFill="1" applyBorder="1" applyAlignment="1">
      <alignment vertical="center" wrapText="1"/>
    </xf>
    <xf numFmtId="178" fontId="6" fillId="0" borderId="0" xfId="6" applyFont="1" applyFill="1">
      <alignment vertical="center"/>
    </xf>
    <xf numFmtId="178" fontId="6" fillId="0" borderId="0" xfId="0" applyNumberFormat="1" applyFont="1" applyFill="1" applyBorder="1">
      <alignment vertical="center" wrapText="1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2" builtinId="11" customBuiltin="1"/>
    <cellStyle name="계산" xfId="19" builtinId="22" customBuiltin="1"/>
    <cellStyle name="금액" xfId="7" xr:uid="{00000000-0005-0000-0000-000000000000}"/>
    <cellStyle name="나쁨" xfId="15" builtinId="27" customBuiltin="1"/>
    <cellStyle name="메모" xfId="23" builtinId="10" customBuiltin="1"/>
    <cellStyle name="백분율" xfId="13" builtinId="5" customBuiltin="1"/>
    <cellStyle name="보통" xfId="16" builtinId="28" customBuiltin="1"/>
    <cellStyle name="설명 텍스트" xfId="8" builtinId="53" customBuiltin="1"/>
    <cellStyle name="셀 확인" xfId="21" builtinId="23" customBuiltin="1"/>
    <cellStyle name="쉼표" xfId="9" builtinId="3" customBuiltin="1"/>
    <cellStyle name="쉼표 [0]" xfId="10" builtinId="6" customBuiltin="1"/>
    <cellStyle name="연결된 셀" xfId="20" builtinId="24" customBuiltin="1"/>
    <cellStyle name="요약" xfId="6" builtinId="25" customBuiltin="1"/>
    <cellStyle name="입력" xfId="17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4" builtinId="26" customBuiltin="1"/>
    <cellStyle name="출력" xfId="18" builtinId="21" customBuiltin="1"/>
    <cellStyle name="통화" xfId="11" builtinId="4" customBuiltin="1"/>
    <cellStyle name="통화 [0]" xfId="12" builtinId="7" customBuiltin="1"/>
    <cellStyle name="표준" xfId="0" builtinId="0" customBuiltin="1"/>
  </cellStyles>
  <dxfs count="50"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78" formatCode="&quot;₩&quot;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지출" pivot="0" count="5" xr9:uid="{00000000-0011-0000-FFFF-FFFF00000000}">
      <tableStyleElement type="wholeTable" dxfId="49"/>
      <tableStyleElement type="headerRow" dxfId="48"/>
      <tableStyleElement type="totalRow" dxfId="47"/>
      <tableStyleElement type="firstRowStripe" dxfId="46"/>
      <tableStyleElement type="secondRowStripe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수입" displayName="수입" ref="B6:O10" totalsRowCount="1" headerRowBorderDxfId="44">
  <autoFilter ref="B6:O9" xr:uid="{00000000-0009-0000-0100-000002000000}"/>
  <tableColumns count="14">
    <tableColumn id="1" xr3:uid="{00000000-0010-0000-0000-000001000000}" name="범주" totalsRowLabel="합계"/>
    <tableColumn id="2" xr3:uid="{00000000-0010-0000-0000-000002000000}" name="1월" totalsRowFunction="sum" totalsRowDxfId="43" dataCellStyle="금액"/>
    <tableColumn id="3" xr3:uid="{00000000-0010-0000-0000-000003000000}" name="2월" totalsRowFunction="sum" totalsRowDxfId="42" dataCellStyle="금액"/>
    <tableColumn id="4" xr3:uid="{00000000-0010-0000-0000-000004000000}" name="3월" totalsRowFunction="sum" totalsRowDxfId="41" dataCellStyle="금액"/>
    <tableColumn id="5" xr3:uid="{00000000-0010-0000-0000-000005000000}" name="4월" totalsRowFunction="sum" totalsRowDxfId="40" dataCellStyle="금액"/>
    <tableColumn id="6" xr3:uid="{00000000-0010-0000-0000-000006000000}" name="5월" totalsRowFunction="sum" totalsRowDxfId="39" dataCellStyle="금액"/>
    <tableColumn id="7" xr3:uid="{00000000-0010-0000-0000-000007000000}" name="6월" totalsRowFunction="sum" totalsRowDxfId="38" dataCellStyle="금액"/>
    <tableColumn id="8" xr3:uid="{00000000-0010-0000-0000-000008000000}" name="7월" totalsRowFunction="sum" totalsRowDxfId="37" dataCellStyle="금액"/>
    <tableColumn id="9" xr3:uid="{00000000-0010-0000-0000-000009000000}" name="8월" totalsRowFunction="sum" totalsRowDxfId="36" dataCellStyle="금액"/>
    <tableColumn id="10" xr3:uid="{00000000-0010-0000-0000-00000A000000}" name="9월" totalsRowFunction="sum" totalsRowDxfId="35" dataCellStyle="금액"/>
    <tableColumn id="11" xr3:uid="{00000000-0010-0000-0000-00000B000000}" name="10월" totalsRowFunction="sum" totalsRowDxfId="34" dataCellStyle="금액"/>
    <tableColumn id="12" xr3:uid="{00000000-0010-0000-0000-00000C000000}" name="11월" totalsRowFunction="sum" totalsRowDxfId="33" dataCellStyle="금액"/>
    <tableColumn id="13" xr3:uid="{00000000-0010-0000-0000-00000D000000}" name="12월" totalsRowFunction="sum" totalsRowDxfId="32" dataCellStyle="금액"/>
    <tableColumn id="15" xr3:uid="{00000000-0010-0000-0000-00000F000000}" name="연도" totalsRowFunction="sum" totalsRowDxfId="31" dataCellStyle="요약">
      <calculatedColumnFormula>SUM(수입[[#This Row],[1월]:[12월]])</calculatedColumnFormula>
    </tableColumn>
  </tableColumns>
  <tableStyleInfo name="지출" showFirstColumn="0" showLastColumn="0" showRowStripes="1" showColumnStripes="1"/>
  <extLst>
    <ext xmlns:x14="http://schemas.microsoft.com/office/spreadsheetml/2009/9/main" uri="{504A1905-F514-4f6f-8877-14C23A59335A}">
      <x14:table altTextSummary="이 표에서 각 달의 다양한 출처 수입을 입력합니다. 연간 수입은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경비" displayName="경비" ref="B3:P12" totalsRowCount="1" headerRowDxfId="30" headerRowBorderDxfId="29">
  <autoFilter ref="B3:P11" xr:uid="{00000000-0009-0000-0100-000001000000}"/>
  <tableColumns count="15">
    <tableColumn id="15" xr3:uid="{00000000-0010-0000-0100-00000F000000}" name="범주" totalsRowLabel="합계" dataDxfId="28" totalsRowDxfId="27"/>
    <tableColumn id="1" xr3:uid="{00000000-0010-0000-0100-000001000000}" name="하위 범주" dataDxfId="13"/>
    <tableColumn id="2" xr3:uid="{00000000-0010-0000-0100-000002000000}" name="1월" totalsRowFunction="sum" dataDxfId="12" totalsRowDxfId="26" dataCellStyle="금액"/>
    <tableColumn id="3" xr3:uid="{00000000-0010-0000-0100-000003000000}" name="2월" totalsRowFunction="sum" dataDxfId="11" totalsRowDxfId="25" dataCellStyle="금액"/>
    <tableColumn id="4" xr3:uid="{00000000-0010-0000-0100-000004000000}" name="3월" totalsRowFunction="sum" dataDxfId="10" totalsRowDxfId="24" dataCellStyle="금액"/>
    <tableColumn id="5" xr3:uid="{00000000-0010-0000-0100-000005000000}" name="4월" totalsRowFunction="sum" dataDxfId="9" totalsRowDxfId="23" dataCellStyle="금액"/>
    <tableColumn id="6" xr3:uid="{00000000-0010-0000-0100-000006000000}" name="5월" totalsRowFunction="sum" dataDxfId="8" totalsRowDxfId="22" dataCellStyle="금액"/>
    <tableColumn id="7" xr3:uid="{00000000-0010-0000-0100-000007000000}" name="6월" totalsRowFunction="sum" dataDxfId="7" totalsRowDxfId="21" dataCellStyle="금액"/>
    <tableColumn id="8" xr3:uid="{00000000-0010-0000-0100-000008000000}" name="7월" totalsRowFunction="sum" dataDxfId="6" totalsRowDxfId="20" dataCellStyle="금액"/>
    <tableColumn id="9" xr3:uid="{00000000-0010-0000-0100-000009000000}" name="8월" totalsRowFunction="sum" dataDxfId="5" totalsRowDxfId="19" dataCellStyle="금액"/>
    <tableColumn id="10" xr3:uid="{00000000-0010-0000-0100-00000A000000}" name="9월" totalsRowFunction="sum" dataDxfId="4" totalsRowDxfId="18" dataCellStyle="금액"/>
    <tableColumn id="11" xr3:uid="{00000000-0010-0000-0100-00000B000000}" name="10월" totalsRowFunction="sum" dataDxfId="3" totalsRowDxfId="17" dataCellStyle="금액"/>
    <tableColumn id="12" xr3:uid="{00000000-0010-0000-0100-00000C000000}" name="11월" totalsRowFunction="sum" dataDxfId="2" totalsRowDxfId="16" dataCellStyle="금액"/>
    <tableColumn id="13" xr3:uid="{00000000-0010-0000-0100-00000D000000}" name="12월" totalsRowFunction="sum" dataDxfId="1" totalsRowDxfId="15" dataCellStyle="금액"/>
    <tableColumn id="14" xr3:uid="{00000000-0010-0000-0100-00000E000000}" name="연도" totalsRowFunction="sum" dataDxfId="0" totalsRowDxfId="14" dataCellStyle="요약"/>
  </tableColumns>
  <tableStyleInfo name="지출" showFirstColumn="0" showLastColumn="0" showRowStripes="1" showColumnStripes="0"/>
  <extLst>
    <ext xmlns:x14="http://schemas.microsoft.com/office/spreadsheetml/2009/9/main" uri="{504A1905-F514-4f6f-8877-14C23A59335A}">
      <x14:table altTextSummary="이 표에서 각 달의 지출과 범주를 입력합니다. 연간 지출이 자동으로 계산됩니다.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/>
  <cols>
    <col min="1" max="1" width="2.5" customWidth="1"/>
    <col min="2" max="2" width="22.5" style="3" customWidth="1"/>
    <col min="3" max="15" width="12.5" customWidth="1"/>
    <col min="16" max="16" width="2.625" customWidth="1"/>
  </cols>
  <sheetData>
    <row r="1" spans="2:15" ht="39.950000000000003" customHeight="1" thickBot="1">
      <c r="B1" s="23" t="s">
        <v>0</v>
      </c>
      <c r="C1" s="2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5" customHeight="1" thickBot="1">
      <c r="B2" s="4"/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</row>
    <row r="3" spans="2:15" ht="30" customHeight="1" thickBot="1">
      <c r="B3" s="2" t="s">
        <v>1</v>
      </c>
      <c r="C3" s="7">
        <f>경비[[#Totals],[1월]]</f>
        <v>0</v>
      </c>
      <c r="D3" s="7">
        <f>경비[[#Totals],[2월]]</f>
        <v>0</v>
      </c>
      <c r="E3" s="7">
        <f>경비[[#Totals],[3월]]</f>
        <v>0</v>
      </c>
      <c r="F3" s="7">
        <f>경비[[#Totals],[4월]]</f>
        <v>0</v>
      </c>
      <c r="G3" s="7">
        <f>경비[[#Totals],[5월]]</f>
        <v>0</v>
      </c>
      <c r="H3" s="7">
        <f>경비[[#Totals],[6월]]</f>
        <v>0</v>
      </c>
      <c r="I3" s="7">
        <f>경비[[#Totals],[7월]]</f>
        <v>0</v>
      </c>
      <c r="J3" s="7">
        <f>경비[[#Totals],[8월]]</f>
        <v>0</v>
      </c>
      <c r="K3" s="7">
        <f>경비[[#Totals],[9월]]</f>
        <v>0</v>
      </c>
      <c r="L3" s="7">
        <f>경비[[#Totals],[10월]]</f>
        <v>0</v>
      </c>
      <c r="M3" s="7">
        <f>경비[[#Totals],[11월]]</f>
        <v>0</v>
      </c>
      <c r="N3" s="7">
        <f>경비[[#Totals],[12월]]</f>
        <v>0</v>
      </c>
      <c r="O3" s="22">
        <f>SUM(C3:N3)</f>
        <v>0</v>
      </c>
    </row>
    <row r="4" spans="2:15" ht="30" customHeight="1" thickBot="1">
      <c r="B4" s="3" t="s">
        <v>2</v>
      </c>
      <c r="C4" s="8">
        <f>SUM(수입[[#Totals],[1월]]-C3)</f>
        <v>0</v>
      </c>
      <c r="D4" s="8">
        <f>SUM(수입[[#Totals],[2월]]-D3)</f>
        <v>0</v>
      </c>
      <c r="E4" s="8">
        <f>SUM(수입[[#Totals],[3월]]-E3)</f>
        <v>0</v>
      </c>
      <c r="F4" s="8">
        <f>SUM(수입[[#Totals],[4월]]-F3)</f>
        <v>0</v>
      </c>
      <c r="G4" s="8">
        <f>SUM(수입[[#Totals],[5월]]-G3)</f>
        <v>0</v>
      </c>
      <c r="H4" s="8">
        <f>SUM(수입[[#Totals],[6월]]-H3)</f>
        <v>0</v>
      </c>
      <c r="I4" s="8">
        <f>SUM(수입[[#Totals],[7월]]-I3)</f>
        <v>0</v>
      </c>
      <c r="J4" s="8">
        <f>SUM(수입[[#Totals],[8월]]-J3)</f>
        <v>0</v>
      </c>
      <c r="K4" s="8">
        <f>SUM(수입[[#Totals],[9월]]-K3)</f>
        <v>0</v>
      </c>
      <c r="L4" s="8">
        <f>SUM(수입[[#Totals],[10월]]-L3)</f>
        <v>0</v>
      </c>
      <c r="M4" s="8">
        <f>SUM(수입[[#Totals],[11월]]-M3)</f>
        <v>0</v>
      </c>
      <c r="N4" s="8">
        <f>SUM(수입[[#Totals],[12월]]-N3)</f>
        <v>0</v>
      </c>
      <c r="O4" s="8">
        <f>SUM(C4:N4)</f>
        <v>0</v>
      </c>
    </row>
    <row r="5" spans="2:15" ht="30" customHeight="1" thickBot="1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30" customHeight="1">
      <c r="B6" s="15" t="s">
        <v>4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5" t="s">
        <v>18</v>
      </c>
      <c r="M6" s="15" t="s">
        <v>19</v>
      </c>
      <c r="N6" s="15" t="s">
        <v>20</v>
      </c>
      <c r="O6" s="15" t="s">
        <v>21</v>
      </c>
    </row>
    <row r="7" spans="2:15" ht="30" customHeight="1">
      <c r="B7" s="19" t="s">
        <v>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21">
        <f>SUM(수입[[#This Row],[1월]:[12월]])</f>
        <v>0</v>
      </c>
    </row>
    <row r="8" spans="2:15" ht="30" customHeight="1">
      <c r="B8" s="19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1">
        <f>SUM(수입[[#This Row],[1월]:[12월]])</f>
        <v>0</v>
      </c>
    </row>
    <row r="9" spans="2:15" ht="30" customHeight="1">
      <c r="B9" s="19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21">
        <f>SUM(수입[[#This Row],[1월]:[12월]])</f>
        <v>0</v>
      </c>
    </row>
    <row r="10" spans="2:15" ht="30" customHeight="1">
      <c r="B10" s="20" t="s">
        <v>8</v>
      </c>
      <c r="C10" s="18">
        <f>SUBTOTAL(109,수입[1월])</f>
        <v>0</v>
      </c>
      <c r="D10" s="18">
        <f>SUBTOTAL(109,수입[2월])</f>
        <v>0</v>
      </c>
      <c r="E10" s="18">
        <f>SUBTOTAL(109,수입[3월])</f>
        <v>0</v>
      </c>
      <c r="F10" s="18">
        <f>SUBTOTAL(109,수입[4월])</f>
        <v>0</v>
      </c>
      <c r="G10" s="18">
        <f>SUBTOTAL(109,수입[5월])</f>
        <v>0</v>
      </c>
      <c r="H10" s="18">
        <f>SUBTOTAL(109,수입[6월])</f>
        <v>0</v>
      </c>
      <c r="I10" s="18">
        <f>SUBTOTAL(109,수입[7월])</f>
        <v>0</v>
      </c>
      <c r="J10" s="18">
        <f>SUBTOTAL(109,수입[8월])</f>
        <v>0</v>
      </c>
      <c r="K10" s="18">
        <f>SUBTOTAL(109,수입[9월])</f>
        <v>0</v>
      </c>
      <c r="L10" s="18">
        <f>SUBTOTAL(109,수입[10월])</f>
        <v>0</v>
      </c>
      <c r="M10" s="18">
        <f>SUBTOTAL(109,수입[11월])</f>
        <v>0</v>
      </c>
      <c r="N10" s="18">
        <f>SUBTOTAL(109,수입[12월])</f>
        <v>0</v>
      </c>
      <c r="O10" s="16">
        <f>SUBTOTAL(109,수입[연도])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이 셀에는 이 워크시트의 제목이 표시됩니다." sqref="B1:C1" xr:uid="{00000000-0002-0000-0000-000000000000}"/>
    <dataValidation allowBlank="1" showInputMessage="1" showErrorMessage="1" prompt="오른쪽 셀에 월을 입력합니다. 아래의 C3 ~O4 셀에는 총 지출 및 현금 부족 또는 과잉이 자동으로 계산됩니다." sqref="B2" xr:uid="{00000000-0002-0000-0000-000001000000}"/>
    <dataValidation allowBlank="1" showInputMessage="1" showErrorMessage="1" prompt="오른쪽 셀에서 총 지출이 자동으로 계산됩니다." sqref="B3" xr:uid="{00000000-0002-0000-0000-000002000000}"/>
    <dataValidation allowBlank="1" showInputMessage="1" showErrorMessage="1" prompt="오른쪽 셀에는 현금 부족 또는 과잉이 자동으로 계산되고 아이콘은 그에 따라 업데이트됩니다." sqref="B4" xr:uid="{00000000-0002-0000-0000-000003000000}"/>
    <dataValidation allowBlank="1" showInputMessage="1" showErrorMessage="1" prompt="아래 표에 수입 세부 정보를 입력합니다." sqref="B5" xr:uid="{00000000-0002-0000-0000-000004000000}"/>
    <dataValidation allowBlank="1" showInputMessage="1" showErrorMessage="1" prompt="이 통합 문서에서 기본 개인 예산을 작성할 수 있습니다. 총 월별 및 연간 지출이 이 워크시트에서 자동으로 업데이트됩니다. 수입 표에 세부 정보를 입력합니다." sqref="A1" xr:uid="{00000000-0002-0000-0000-000005000000}"/>
    <dataValidation allowBlank="1" showInputMessage="1" showErrorMessage="1" prompt="이 머리글 아래의 이 열에는 범주를 입력합니다. 특정 항목을 찾으려면 머리글 필터를 사용하세요." sqref="B6" xr:uid="{00000000-0002-0000-0000-000006000000}"/>
    <dataValidation allowBlank="1" showInputMessage="1" showErrorMessage="1" prompt="이 열의 이 머리글 아래에 연간 수입이 자동으로 계산됩니다." sqref="O6" xr:uid="{00000000-0002-0000-0000-000007000000}"/>
    <dataValidation allowBlank="1" showInputMessage="1" showErrorMessage="1" prompt="이 열의 이 머리글 아래에 이 달의 수입을 입력합니다." sqref="C6:N6" xr:uid="{00000000-0002-0000-0000-000008000000}"/>
  </dataValidations>
  <printOptions horizontalCentered="1"/>
  <pageMargins left="0.5" right="0.5" top="0.75" bottom="0.75" header="0.5" footer="0.5"/>
  <pageSetup paperSize="9" scale="66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/>
  <cols>
    <col min="1" max="1" width="2.5" customWidth="1"/>
    <col min="2" max="2" width="19.25" customWidth="1"/>
    <col min="3" max="3" width="21.625" customWidth="1"/>
    <col min="4" max="16" width="12.5" customWidth="1"/>
    <col min="17" max="17" width="2.625" customWidth="1"/>
  </cols>
  <sheetData>
    <row r="1" spans="2:16" ht="39.950000000000003" customHeight="1">
      <c r="B1" s="24" t="s">
        <v>0</v>
      </c>
      <c r="C1" s="2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6" ht="30" customHeight="1" thickBot="1">
      <c r="B2" s="6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ht="30" customHeight="1" thickBot="1">
      <c r="B3" s="14" t="s">
        <v>4</v>
      </c>
      <c r="C3" s="14" t="s">
        <v>31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14" t="s">
        <v>18</v>
      </c>
      <c r="N3" s="14" t="s">
        <v>19</v>
      </c>
      <c r="O3" s="14" t="s">
        <v>20</v>
      </c>
      <c r="P3" s="14" t="s">
        <v>21</v>
      </c>
    </row>
    <row r="4" spans="2:16" ht="30" customHeight="1">
      <c r="B4" s="11" t="s">
        <v>23</v>
      </c>
      <c r="C4" s="9" t="s">
        <v>32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>
        <f>SUM(지출!$D4:$O4)</f>
        <v>0</v>
      </c>
    </row>
    <row r="5" spans="2:16" ht="30" customHeight="1">
      <c r="B5" s="12" t="s">
        <v>24</v>
      </c>
      <c r="C5" s="9" t="s">
        <v>33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>
        <f>SUM(지출!$D5:$O5)</f>
        <v>0</v>
      </c>
    </row>
    <row r="6" spans="2:16" ht="30" customHeight="1">
      <c r="B6" s="13" t="s">
        <v>25</v>
      </c>
      <c r="C6" s="9" t="s">
        <v>34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>
        <f>SUM(지출!$D6:$O6)</f>
        <v>0</v>
      </c>
    </row>
    <row r="7" spans="2:16" ht="30" customHeight="1">
      <c r="B7" s="12" t="s">
        <v>26</v>
      </c>
      <c r="C7" s="9" t="s">
        <v>35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>
        <f>SUM(지출!$D7:$O7)</f>
        <v>0</v>
      </c>
    </row>
    <row r="8" spans="2:16" ht="30" customHeight="1">
      <c r="B8" s="13" t="s">
        <v>27</v>
      </c>
      <c r="C8" s="9" t="s">
        <v>36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>
        <f>SUM(지출!$D8:$O8)</f>
        <v>0</v>
      </c>
    </row>
    <row r="9" spans="2:16" ht="30" customHeight="1">
      <c r="B9" s="12" t="s">
        <v>28</v>
      </c>
      <c r="C9" s="9" t="s">
        <v>37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>
        <f>SUM(지출!$D9:$O9)</f>
        <v>0</v>
      </c>
    </row>
    <row r="10" spans="2:16" ht="30" customHeight="1">
      <c r="B10" s="13" t="s">
        <v>29</v>
      </c>
      <c r="C10" s="9" t="s">
        <v>38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>
        <f>SUM(지출!$D10:$O10)</f>
        <v>0</v>
      </c>
    </row>
    <row r="11" spans="2:16" ht="30" customHeight="1">
      <c r="B11" s="12" t="s">
        <v>30</v>
      </c>
      <c r="C11" s="3" t="s">
        <v>39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>
        <f>SUM(지출!$D11:$O11)</f>
        <v>0</v>
      </c>
    </row>
    <row r="12" spans="2:16" ht="30" customHeight="1">
      <c r="B12" s="10" t="s">
        <v>8</v>
      </c>
      <c r="D12" s="27">
        <f>SUBTOTAL(109,경비[1월])</f>
        <v>0</v>
      </c>
      <c r="E12" s="27">
        <f>SUBTOTAL(109,경비[2월])</f>
        <v>0</v>
      </c>
      <c r="F12" s="27">
        <f>SUBTOTAL(109,경비[3월])</f>
        <v>0</v>
      </c>
      <c r="G12" s="27">
        <f>SUBTOTAL(109,경비[4월])</f>
        <v>0</v>
      </c>
      <c r="H12" s="27">
        <f>SUBTOTAL(109,경비[5월])</f>
        <v>0</v>
      </c>
      <c r="I12" s="27">
        <f>SUBTOTAL(109,경비[6월])</f>
        <v>0</v>
      </c>
      <c r="J12" s="27">
        <f>SUBTOTAL(109,경비[7월])</f>
        <v>0</v>
      </c>
      <c r="K12" s="27">
        <f>SUBTOTAL(109,경비[8월])</f>
        <v>0</v>
      </c>
      <c r="L12" s="27">
        <f>SUBTOTAL(109,경비[9월])</f>
        <v>0</v>
      </c>
      <c r="M12" s="27">
        <f>SUBTOTAL(109,경비[10월])</f>
        <v>0</v>
      </c>
      <c r="N12" s="27">
        <f>SUBTOTAL(109,경비[11월])</f>
        <v>0</v>
      </c>
      <c r="O12" s="27">
        <f>SUBTOTAL(109,경비[12월])</f>
        <v>0</v>
      </c>
      <c r="P12" s="27">
        <f>SUBTOTAL(109,경비[연도])</f>
        <v>0</v>
      </c>
    </row>
  </sheetData>
  <mergeCells count="1">
    <mergeCell ref="B1:C1"/>
  </mergeCells>
  <phoneticPr fontId="17" type="noConversion"/>
  <dataValidations count="8">
    <dataValidation allowBlank="1" showInputMessage="1" showErrorMessage="1" prompt="이 셀에는 이 워크시트의 제목이 표시됩니다." sqref="B1:C1" xr:uid="{00000000-0002-0000-0100-000000000000}"/>
    <dataValidation allowBlank="1" showInputMessage="1" showErrorMessage="1" prompt="아래 표에 지출을 입력합니다." sqref="B2" xr:uid="{00000000-0002-0000-0100-000001000000}"/>
    <dataValidation allowBlank="1" showInputMessage="1" showErrorMessage="1" prompt="이 머리글 아래의 열에 하위 범주를 입력합니다." sqref="C3" xr:uid="{00000000-0002-0000-0100-000002000000}"/>
    <dataValidation allowBlank="1" showInputMessage="1" showErrorMessage="1" prompt="이 열의 이 머리글 아래에 이 달의 지출을 입력합니다." sqref="D3:O3" xr:uid="{00000000-0002-0000-0100-000003000000}"/>
    <dataValidation allowBlank="1" showInputMessage="1" showErrorMessage="1" prompt="이 열의 이 머리글 아래에 연간 지출이 자동으로 계산됩니다." sqref="P3" xr:uid="{00000000-0002-0000-0100-000004000000}"/>
    <dataValidation allowBlank="1" showInputMessage="1" showErrorMessage="1" prompt="이 워크시트의 지출 표에 월별 지출을 입력합니다. 연간 지출이 자동으로 계산됩니다." sqref="A1" xr:uid="{00000000-0002-0000-0100-000005000000}"/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4:B11" xr:uid="{00000000-0002-0000-0100-000006000000}">
      <formula1>"집,일상 생활, 교통비,여가비, 건강,휴가,레크리에이션,회비/구독,개인,재정 부채,기타 지급"</formula1>
    </dataValidation>
    <dataValidation allowBlank="1" showInputMessage="1" showErrorMessage="1" prompt="이 열의 이 머리글 아래에서 범주를 선택합니다. ALT+아래쪽 화살표를 눌러 드롭다운 목록을 열고 ENTER 키를 눌러 항목을 선택합니다." sqref="B3" xr:uid="{00000000-0002-0000-0100-000007000000}"/>
  </dataValidations>
  <printOptions horizontalCentered="1"/>
  <pageMargins left="0.5" right="0.5" top="0.75" bottom="0.75" header="0.5" footer="0.5"/>
  <pageSetup paperSize="9" scale="60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요약</vt:lpstr>
      <vt:lpstr>지출</vt:lpstr>
      <vt:lpstr>요약!Print_Titles</vt:lpstr>
      <vt:lpstr>지출!Print_Titles</vt:lpstr>
      <vt:lpstr>RowTitleRegion1..O4</vt:lpstr>
      <vt:lpstr>제목1</vt:lpstr>
      <vt:lpstr>제목2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2018-09-20T06:16:07Z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