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Oversigt" sheetId="1" r:id="rId1"/>
    <sheet name="Udgift" sheetId="2" r:id="rId2"/>
  </sheets>
  <definedNames>
    <definedName name="RækkeTitelOmråde1..O4">Oversigt!$B$2</definedName>
    <definedName name="Titel1">Indtægt[[#Headers],[Kategori]]</definedName>
    <definedName name="Titel2">Udgifter[[#Headers],[Kategori]]</definedName>
    <definedName name="_xlnm.Print_Titles" localSheetId="0">Oversigt!$2:$2</definedName>
    <definedName name="_xlnm.Print_Titles" localSheetId="1">Udgift!$2:$3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P4" i="2" l="1"/>
  <c r="P5" i="2"/>
  <c r="P6" i="2"/>
  <c r="P7" i="2"/>
  <c r="P8" i="2"/>
  <c r="P9" i="2"/>
  <c r="P10" i="2"/>
  <c r="P11" i="2"/>
  <c r="P12" i="2" l="1"/>
  <c r="D12" i="2"/>
  <c r="C3" i="1" l="1"/>
  <c r="E12" i="2"/>
  <c r="D3" i="1" s="1"/>
  <c r="F12" i="2"/>
  <c r="E3" i="1" s="1"/>
  <c r="G12" i="2"/>
  <c r="F3" i="1" s="1"/>
  <c r="H12" i="2"/>
  <c r="G3" i="1" s="1"/>
  <c r="I12" i="2"/>
  <c r="H3" i="1" s="1"/>
  <c r="J12" i="2"/>
  <c r="I3" i="1" s="1"/>
  <c r="K12" i="2"/>
  <c r="J3" i="1" s="1"/>
  <c r="L12" i="2"/>
  <c r="K3" i="1" s="1"/>
  <c r="M12" i="2"/>
  <c r="L3" i="1" s="1"/>
  <c r="N12" i="2"/>
  <c r="M3" i="1" s="1"/>
  <c r="O12" i="2"/>
  <c r="N3" i="1" s="1"/>
  <c r="O7" i="1" l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<sst xmlns="http://schemas.openxmlformats.org/spreadsheetml/2006/main" count="69" uniqueCount="40">
  <si>
    <t>Personligt budget</t>
  </si>
  <si>
    <t>Samlede udgifter</t>
  </si>
  <si>
    <t>Kontanter korte/ekstra</t>
  </si>
  <si>
    <t>Indtægt</t>
  </si>
  <si>
    <t>Kategori</t>
  </si>
  <si>
    <t>Lønninger</t>
  </si>
  <si>
    <t>Rente/udbytte</t>
  </si>
  <si>
    <t>Diverse</t>
  </si>
  <si>
    <t>Jan</t>
  </si>
  <si>
    <t>Feb</t>
  </si>
  <si>
    <t>Marts</t>
  </si>
  <si>
    <t>April</t>
  </si>
  <si>
    <t>Maj</t>
  </si>
  <si>
    <t>Juni</t>
  </si>
  <si>
    <t>Juli</t>
  </si>
  <si>
    <t>Aug</t>
  </si>
  <si>
    <t>Sept</t>
  </si>
  <si>
    <t>Okt</t>
  </si>
  <si>
    <t>Nov</t>
  </si>
  <si>
    <t>Dec</t>
  </si>
  <si>
    <t>År</t>
  </si>
  <si>
    <t>Udgifter</t>
  </si>
  <si>
    <t>Hus</t>
  </si>
  <si>
    <t>Daglige fornødenheder</t>
  </si>
  <si>
    <t>Transport</t>
  </si>
  <si>
    <t>Underholdning</t>
  </si>
  <si>
    <t>Sundhed</t>
  </si>
  <si>
    <t>Ferier</t>
  </si>
  <si>
    <t>Fritid</t>
  </si>
  <si>
    <t>Kontingenter/abonnementer</t>
  </si>
  <si>
    <t>Underkategori</t>
  </si>
  <si>
    <t>Realkreditlån/leje</t>
  </si>
  <si>
    <t xml:space="preserve">Dagligvarer </t>
  </si>
  <si>
    <t>Benzin/brændstof</t>
  </si>
  <si>
    <t>Kabel-tv</t>
  </si>
  <si>
    <t>Sundhedsklubkontingenter</t>
  </si>
  <si>
    <t>Flybillet</t>
  </si>
  <si>
    <t>Fitnesskontingenter</t>
  </si>
  <si>
    <t>Magasiner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</si>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</sst>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&quot;kr.&quot;\ #,##0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8" fontId="6" fillId="0" borderId="3" applyFill="0" applyBorder="0" applyAlignment="0" applyProtection="0">
      <alignment vertical="center"/>
    </xf>
    <xf numFmtId="168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6">
    <xf numFmtId="0" fontId="0" fillId="0" borderId="0" xfId="0">
      <alignment vertical="center" wrapText="1"/>
    </xf>
    <xf numFmtId="168" fontId="6" fillId="0" borderId="3" xfId="6">
      <alignment vertical="center"/>
    </xf>
    <xf numFmtId="168" fontId="6" fillId="2" borderId="3" xfId="6" applyFill="1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8" fontId="6" fillId="2" borderId="3" xfId="7" applyFill="1">
      <alignment vertical="center"/>
    </xf>
    <xf numFmtId="168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8" fontId="6" fillId="0" borderId="0" xfId="0" applyNumberFormat="1" applyFont="1" applyFill="1">
      <alignment vertical="center" wrapText="1"/>
    </xf>
    <xf numFmtId="168" fontId="6" fillId="0" borderId="3" xfId="0" applyNumberFormat="1" applyFont="1" applyFill="1" applyBorder="1" applyAlignment="1">
      <alignment vertical="center"/>
    </xf>
    <xf numFmtId="168" fontId="0" fillId="0" borderId="0" xfId="0" applyNumberFormat="1" applyFont="1" applyFill="1" applyBorder="1">
      <alignment vertical="center" wrapText="1"/>
    </xf>
    <xf numFmtId="168" fontId="6" fillId="0" borderId="0" xfId="6" applyFill="1" applyBorder="1" applyAlignment="1">
      <alignment vertical="center" wrapText="1"/>
    </xf>
    <xf numFmtId="168" fontId="9" fillId="0" borderId="0" xfId="7" applyFont="1" applyFill="1" applyBorder="1" applyAlignment="1">
      <alignment vertical="center" wrapText="1"/>
    </xf>
    <xf numFmtId="168" fontId="9" fillId="0" borderId="0" xfId="6" applyFont="1" applyFill="1" applyBorder="1" applyAlignment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</cellXfs>
  <cellStyles count="48">
    <cellStyle name="20 % - Farve1" xfId="25" builtinId="30" customBuiltin="1"/>
    <cellStyle name="20 % - Farve2" xfId="29" builtinId="34" customBuiltin="1"/>
    <cellStyle name="20 % - Farve3" xfId="33" builtinId="38" customBuiltin="1"/>
    <cellStyle name="20 % - Farve4" xfId="37" builtinId="42" customBuiltin="1"/>
    <cellStyle name="20 % - Farve5" xfId="41" builtinId="46" customBuiltin="1"/>
    <cellStyle name="20 % - Farve6" xfId="45" builtinId="50" customBuiltin="1"/>
    <cellStyle name="40 % - Farve1" xfId="26" builtinId="31" customBuiltin="1"/>
    <cellStyle name="40 % - Farve2" xfId="30" builtinId="35" customBuiltin="1"/>
    <cellStyle name="40 % - Farve3" xfId="34" builtinId="39" customBuiltin="1"/>
    <cellStyle name="40 % - Farve4" xfId="38" builtinId="43" customBuiltin="1"/>
    <cellStyle name="40 % - Farve5" xfId="42" builtinId="47" customBuiltin="1"/>
    <cellStyle name="40 % - Farve6" xfId="46" builtinId="51" customBuiltin="1"/>
    <cellStyle name="60 % - Farve1" xfId="27" builtinId="32" customBuiltin="1"/>
    <cellStyle name="60 % - Farve2" xfId="31" builtinId="36" customBuiltin="1"/>
    <cellStyle name="60 % - Farve3" xfId="35" builtinId="40" customBuiltin="1"/>
    <cellStyle name="60 % - Farve4" xfId="39" builtinId="44" customBuiltin="1"/>
    <cellStyle name="60 % - Farve5" xfId="43" builtinId="48" customBuiltin="1"/>
    <cellStyle name="60 % - Farve6" xfId="47" builtinId="52" customBuiltin="1"/>
    <cellStyle name="Advarselstekst" xfId="22" builtinId="11" customBuiltin="1"/>
    <cellStyle name="Beløb" xfId="7" xr:uid="{00000000-0005-0000-0000-000000000000}"/>
    <cellStyle name="Bemærk!" xfId="23" builtinId="10" customBuiltin="1"/>
    <cellStyle name="Beregning" xfId="19" builtinId="22" customBuiltin="1"/>
    <cellStyle name="Farve1" xfId="24" builtinId="29" customBuiltin="1"/>
    <cellStyle name="Farve2" xfId="28" builtinId="33" customBuiltin="1"/>
    <cellStyle name="Farve3" xfId="32" builtinId="37" customBuiltin="1"/>
    <cellStyle name="Farve4" xfId="36" builtinId="41" customBuiltin="1"/>
    <cellStyle name="Farve5" xfId="40" builtinId="45" customBuiltin="1"/>
    <cellStyle name="Farve6" xfId="44" builtinId="49" customBuiltin="1"/>
    <cellStyle name="Forklarende tekst" xfId="8" builtinId="53" customBuiltin="1"/>
    <cellStyle name="God" xfId="14" builtinId="26" customBuiltin="1"/>
    <cellStyle name="Input" xfId="17" builtinId="20" customBuiltin="1"/>
    <cellStyle name="Komma" xfId="9" builtinId="3" customBuiltin="1"/>
    <cellStyle name="Komma [0]" xfId="10" builtinId="6" customBuiltin="1"/>
    <cellStyle name="Kontrollér celle" xfId="21" builtinId="23" customBuiltin="1"/>
    <cellStyle name="Neutral" xfId="16" builtinId="28" customBuiltin="1"/>
    <cellStyle name="Normal" xfId="0" builtinId="0" customBuiltin="1"/>
    <cellStyle name="Output" xfId="18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3" builtinId="5" customBuiltin="1"/>
    <cellStyle name="Sammenkædet celle" xfId="20" builtinId="24" customBuiltin="1"/>
    <cellStyle name="Titel" xfId="1" builtinId="15" customBuiltin="1"/>
    <cellStyle name="Total" xfId="6" builtinId="25" customBuiltin="1"/>
    <cellStyle name="Ugyldig" xfId="15" builtinId="27" customBuiltin="1"/>
    <cellStyle name="Valuta" xfId="11" builtinId="4" customBuiltin="1"/>
    <cellStyle name="Valuta [0]" xfId="12" builtinId="7" customBuiltin="1"/>
  </cellStyles>
  <dxfs count="4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&quot;kr.&quot;\ #,##0"/>
      <fill>
        <patternFill patternType="none">
          <fgColor indexed="64"/>
          <bgColor indexed="65"/>
        </patternFill>
      </fill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48"/>
      <tableStyleElement type="headerRow" dxfId="47"/>
      <tableStyleElement type="totalRow" dxfId="46"/>
      <tableStyleElement type="firstRowStripe" dxfId="45"/>
      <tableStyleElement type="secondRow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dtægt" displayName="Indtægt" ref="B6:O10" totalsRowCount="1" headerRowBorderDxfId="43" headerRowCellStyle="Normal" dataCellStyle="Normal" totalsRowCellStyle="Normal">
  <autoFilter ref="B6:O9" xr:uid="{00000000-0009-0000-0100-000002000000}"/>
  <tableColumns count="14">
    <tableColumn id="1" xr3:uid="{00000000-0010-0000-0000-000001000000}" name="Kategori" totalsRowLabel="Total"/>
    <tableColumn id="2" xr3:uid="{00000000-0010-0000-0000-000002000000}" name="Jan" totalsRowFunction="sum" totalsRowDxfId="42" dataCellStyle="Beløb"/>
    <tableColumn id="3" xr3:uid="{00000000-0010-0000-0000-000003000000}" name="Feb" totalsRowFunction="sum" totalsRowDxfId="41" dataCellStyle="Beløb"/>
    <tableColumn id="4" xr3:uid="{00000000-0010-0000-0000-000004000000}" name="Marts" totalsRowFunction="sum" totalsRowDxfId="40" dataCellStyle="Beløb"/>
    <tableColumn id="5" xr3:uid="{00000000-0010-0000-0000-000005000000}" name="April" totalsRowFunction="sum" totalsRowDxfId="39" dataCellStyle="Beløb"/>
    <tableColumn id="6" xr3:uid="{00000000-0010-0000-0000-000006000000}" name="Maj" totalsRowFunction="sum" totalsRowDxfId="38" dataCellStyle="Beløb"/>
    <tableColumn id="7" xr3:uid="{00000000-0010-0000-0000-000007000000}" name="Juni" totalsRowFunction="sum" totalsRowDxfId="37" dataCellStyle="Beløb"/>
    <tableColumn id="8" xr3:uid="{00000000-0010-0000-0000-000008000000}" name="Juli" totalsRowFunction="sum" totalsRowDxfId="36" dataCellStyle="Beløb"/>
    <tableColumn id="9" xr3:uid="{00000000-0010-0000-0000-000009000000}" name="Aug" totalsRowFunction="sum" totalsRowDxfId="35" dataCellStyle="Beløb"/>
    <tableColumn id="10" xr3:uid="{00000000-0010-0000-0000-00000A000000}" name="Sept" totalsRowFunction="sum" totalsRowDxfId="34" dataCellStyle="Beløb"/>
    <tableColumn id="11" xr3:uid="{00000000-0010-0000-0000-00000B000000}" name="Okt" totalsRowFunction="sum" totalsRowDxfId="33" dataCellStyle="Beløb"/>
    <tableColumn id="12" xr3:uid="{00000000-0010-0000-0000-00000C000000}" name="Nov" totalsRowFunction="sum" totalsRowDxfId="32" dataCellStyle="Beløb"/>
    <tableColumn id="13" xr3:uid="{00000000-0010-0000-0000-00000D000000}" name="Dec" totalsRowFunction="sum" totalsRowDxfId="31" dataCellStyle="Beløb"/>
    <tableColumn id="15" xr3:uid="{00000000-0010-0000-0000-00000F000000}" name="År" totalsRowFunction="sum" totalsRowDxfId="30" dataCellStyle="Total">
      <calculatedColumnFormula>SUM(Indtægt[[#This Row],[Jan]:[Dec]])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Angiv indtægt fra forskellige kilder for hver måned i denne tabel. Årlig indtægt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Udgifter" displayName="Udgifter" ref="B3:P12" totalsRowCount="1" headerRowDxfId="29" headerRowBorderDxfId="28">
  <autoFilter ref="B3:P11" xr:uid="{00000000-0009-0000-0100-000001000000}"/>
  <tableColumns count="15">
    <tableColumn id="15" xr3:uid="{00000000-0010-0000-0100-00000F000000}" name="Kategori" totalsRowLabel="Total" dataDxfId="27" totalsRowDxfId="26"/>
    <tableColumn id="1" xr3:uid="{00000000-0010-0000-0100-000001000000}" name="Underkategori" dataDxfId="25"/>
    <tableColumn id="2" xr3:uid="{00000000-0010-0000-0100-000002000000}" name="Jan" totalsRowFunction="sum" dataDxfId="24" totalsRowDxfId="23" dataCellStyle="Beløb"/>
    <tableColumn id="3" xr3:uid="{00000000-0010-0000-0100-000003000000}" name="Feb" totalsRowFunction="sum" dataDxfId="22" totalsRowDxfId="21" dataCellStyle="Beløb"/>
    <tableColumn id="4" xr3:uid="{00000000-0010-0000-0100-000004000000}" name="Marts" totalsRowFunction="sum" dataDxfId="20" totalsRowDxfId="19" dataCellStyle="Beløb"/>
    <tableColumn id="5" xr3:uid="{00000000-0010-0000-0100-000005000000}" name="April" totalsRowFunction="sum" dataDxfId="18" totalsRowDxfId="17" dataCellStyle="Beløb"/>
    <tableColumn id="6" xr3:uid="{00000000-0010-0000-0100-000006000000}" name="Maj" totalsRowFunction="sum" dataDxfId="16" totalsRowDxfId="15" dataCellStyle="Beløb"/>
    <tableColumn id="7" xr3:uid="{00000000-0010-0000-0100-000007000000}" name="Juni" totalsRowFunction="sum" dataDxfId="14" totalsRowDxfId="13" dataCellStyle="Beløb"/>
    <tableColumn id="8" xr3:uid="{00000000-0010-0000-0100-000008000000}" name="Juli" totalsRowFunction="sum" dataDxfId="12" totalsRowDxfId="11" dataCellStyle="Beløb"/>
    <tableColumn id="9" xr3:uid="{00000000-0010-0000-0100-000009000000}" name="Aug" totalsRowFunction="sum" dataDxfId="10" totalsRowDxfId="9" dataCellStyle="Beløb"/>
    <tableColumn id="10" xr3:uid="{00000000-0010-0000-0100-00000A000000}" name="Sept" totalsRowFunction="sum" dataDxfId="8" totalsRowDxfId="7" dataCellStyle="Beløb"/>
    <tableColumn id="11" xr3:uid="{00000000-0010-0000-0100-00000B000000}" name="Okt" totalsRowFunction="sum" dataDxfId="6" totalsRowDxfId="5" dataCellStyle="Beløb"/>
    <tableColumn id="12" xr3:uid="{00000000-0010-0000-0100-00000C000000}" name="Nov" totalsRowFunction="sum" dataDxfId="4" totalsRowDxfId="3" dataCellStyle="Beløb"/>
    <tableColumn id="13" xr3:uid="{00000000-0010-0000-0100-00000D000000}" name="Dec" totalsRowFunction="sum" dataDxfId="2" totalsRowDxfId="1" dataCellStyle="Beløb"/>
    <tableColumn id="14" xr3:uid="{00000000-0010-0000-0100-00000E000000}" name="År" totalsRowFunction="sum" dataDxfId="0" dataCellStyle="Total">
      <calculatedColumnFormula>SUM(Udgift!$D4:$O4)</calculatedColumnFormula>
    </tableColumn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Angiv udgifter for hver måned og kategorier i denne tabel. Årlige udgifter beregnes automatisk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2.5703125" style="5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4" t="s">
        <v>0</v>
      </c>
      <c r="C1" s="2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5" customHeight="1" thickBot="1" x14ac:dyDescent="0.3">
      <c r="B2" s="6"/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</row>
    <row r="3" spans="2:15" ht="30" customHeight="1" thickBot="1" x14ac:dyDescent="0.3">
      <c r="B3" s="4" t="s">
        <v>1</v>
      </c>
      <c r="C3" s="9">
        <f>Udgifter[[#Totals],[Jan]]</f>
        <v>0</v>
      </c>
      <c r="D3" s="9">
        <f>Udgifter[[#Totals],[Feb]]</f>
        <v>0</v>
      </c>
      <c r="E3" s="9">
        <f>Udgifter[[#Totals],[Marts]]</f>
        <v>0</v>
      </c>
      <c r="F3" s="9">
        <f>Udgifter[[#Totals],[April]]</f>
        <v>0</v>
      </c>
      <c r="G3" s="9">
        <f>Udgifter[[#Totals],[Maj]]</f>
        <v>0</v>
      </c>
      <c r="H3" s="9">
        <f>Udgifter[[#Totals],[Juni]]</f>
        <v>0</v>
      </c>
      <c r="I3" s="9">
        <f>Udgifter[[#Totals],[Juli]]</f>
        <v>0</v>
      </c>
      <c r="J3" s="9">
        <f>Udgifter[[#Totals],[Aug]]</f>
        <v>0</v>
      </c>
      <c r="K3" s="9">
        <f>Udgifter[[#Totals],[Sept]]</f>
        <v>0</v>
      </c>
      <c r="L3" s="9">
        <f>Udgifter[[#Totals],[Okt]]</f>
        <v>0</v>
      </c>
      <c r="M3" s="9">
        <f>Udgifter[[#Totals],[Nov]]</f>
        <v>0</v>
      </c>
      <c r="N3" s="9">
        <f>Udgifter[[#Totals],[Dec]]</f>
        <v>0</v>
      </c>
      <c r="O3" s="2">
        <f>SUM(C3:N3)</f>
        <v>0</v>
      </c>
    </row>
    <row r="4" spans="2:15" ht="30" customHeight="1" thickBot="1" x14ac:dyDescent="0.3">
      <c r="B4" s="5" t="s">
        <v>2</v>
      </c>
      <c r="C4" s="10">
        <f>SUM(Indtægt[[#Totals],[Jan]]-C3)</f>
        <v>0</v>
      </c>
      <c r="D4" s="10">
        <f>SUM(Indtægt[[#Totals],[Feb]]-D3)</f>
        <v>0</v>
      </c>
      <c r="E4" s="10">
        <f>SUM(Indtægt[[#Totals],[Marts]]-E3)</f>
        <v>0</v>
      </c>
      <c r="F4" s="10">
        <f>SUM(Indtægt[[#Totals],[April]]-F3)</f>
        <v>0</v>
      </c>
      <c r="G4" s="10">
        <f>SUM(Indtægt[[#Totals],[Maj]]-G3)</f>
        <v>0</v>
      </c>
      <c r="H4" s="10">
        <f>SUM(Indtægt[[#Totals],[Juni]]-H3)</f>
        <v>0</v>
      </c>
      <c r="I4" s="10">
        <f>SUM(Indtægt[[#Totals],[Juli]]-I3)</f>
        <v>0</v>
      </c>
      <c r="J4" s="10">
        <f>SUM(Indtægt[[#Totals],[Aug]]-J3)</f>
        <v>0</v>
      </c>
      <c r="K4" s="10">
        <f>SUM(Indtægt[[#Totals],[Sept]]-K3)</f>
        <v>0</v>
      </c>
      <c r="L4" s="10">
        <f>SUM(Indtægt[[#Totals],[Okt]]-L3)</f>
        <v>0</v>
      </c>
      <c r="M4" s="10">
        <f>SUM(Indtægt[[#Totals],[Nov]]-M3)</f>
        <v>0</v>
      </c>
      <c r="N4" s="10">
        <f>SUM(Indtægt[[#Totals],[Dec]]-N3)</f>
        <v>0</v>
      </c>
      <c r="O4" s="10">
        <f>SUM(C4:N4)</f>
        <v>0</v>
      </c>
    </row>
    <row r="5" spans="2:15" ht="30" customHeight="1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30" customHeight="1" thickBot="1" x14ac:dyDescent="0.3">
      <c r="B6" s="13" t="s">
        <v>4</v>
      </c>
      <c r="C6" s="17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</row>
    <row r="7" spans="2:15" ht="30" customHeight="1" thickBot="1" x14ac:dyDescent="0.3">
      <c r="B7" s="5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>
        <f>SUM(Indtægt[[#This Row],[Jan]:[Dec]])</f>
        <v>0</v>
      </c>
    </row>
    <row r="8" spans="2:15" ht="30" customHeight="1" thickBot="1" x14ac:dyDescent="0.3">
      <c r="B8" s="5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>
        <f>SUM(Indtægt[[#This Row],[Jan]:[Dec]])</f>
        <v>0</v>
      </c>
    </row>
    <row r="9" spans="2:15" ht="30" customHeight="1" thickBot="1" x14ac:dyDescent="0.3">
      <c r="B9" s="5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>
        <f>SUM(Indtægt[[#This Row],[Jan]:[Dec]])</f>
        <v>0</v>
      </c>
    </row>
    <row r="10" spans="2:15" ht="30" customHeight="1" thickBot="1" x14ac:dyDescent="0.3">
      <c r="B10" t="s">
        <v>39</v>
      </c>
      <c r="C10" s="18">
        <f>SUBTOTAL(109,Indtægt[Jan])</f>
        <v>0</v>
      </c>
      <c r="D10" s="18">
        <f>SUBTOTAL(109,Indtægt[Feb])</f>
        <v>0</v>
      </c>
      <c r="E10" s="18">
        <f>SUBTOTAL(109,Indtægt[Marts])</f>
        <v>0</v>
      </c>
      <c r="F10" s="18">
        <f>SUBTOTAL(109,Indtægt[April])</f>
        <v>0</v>
      </c>
      <c r="G10" s="18">
        <f>SUBTOTAL(109,Indtægt[Maj])</f>
        <v>0</v>
      </c>
      <c r="H10" s="18">
        <f>SUBTOTAL(109,Indtægt[Juni])</f>
        <v>0</v>
      </c>
      <c r="I10" s="18">
        <f>SUBTOTAL(109,Indtægt[Juli])</f>
        <v>0</v>
      </c>
      <c r="J10" s="18">
        <f>SUBTOTAL(109,Indtægt[Aug])</f>
        <v>0</v>
      </c>
      <c r="K10" s="18">
        <f>SUBTOTAL(109,Indtægt[Sept])</f>
        <v>0</v>
      </c>
      <c r="L10" s="18">
        <f>SUBTOTAL(109,Indtægt[Okt])</f>
        <v>0</v>
      </c>
      <c r="M10" s="18">
        <f>SUBTOTAL(109,Indtægt[Nov])</f>
        <v>0</v>
      </c>
      <c r="N10" s="18">
        <f>SUBTOTAL(109,Indtægt[Dec])</f>
        <v>0</v>
      </c>
      <c r="O10" s="19">
        <f>SUBTOTAL(109,Indtægt[År])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Titlen på dette regneark vises i denne celle" sqref="B1:C1" xr:uid="{00000000-0002-0000-0000-000000000000}"/>
    <dataValidation allowBlank="1" showInputMessage="1" showErrorMessage="1" prompt="Måneder er i cellerne til højre. Samlede udgifter samt underskud eller overskud i kontanter beregnes automatisk i cellerne C3 til O4 nedenfor" sqref="B2" xr:uid="{00000000-0002-0000-0000-000001000000}"/>
    <dataValidation allowBlank="1" showInputMessage="1" showErrorMessage="1" prompt="Samlede udgifter beregnes automatisk i cellerne til højre" sqref="B3" xr:uid="{00000000-0002-0000-0000-000002000000}"/>
    <dataValidation allowBlank="1" showInputMessage="1" showErrorMessage="1" prompt="Underskud eller overskud i kontanter beregnes automatisk i cellerne til højre med ikoner, der løbende opdateres" sqref="B4" xr:uid="{00000000-0002-0000-0000-000003000000}"/>
    <dataValidation allowBlank="1" showInputMessage="1" showErrorMessage="1" prompt="Angiv indtægtsoplysninger i tabellen nedenfor" sqref="B5" xr:uid="{00000000-0002-0000-0000-000004000000}"/>
    <dataValidation allowBlank="1" showInputMessage="1" showErrorMessage="1" prompt="Opret et grundlæggende personligt budget i denne projektmappe. Samlede månedlige og årlige udgifter opdateres automatisk i regnearket. Angiv oplysninger i tabellen Indtægt" sqref="A1" xr:uid="{00000000-0002-0000-0000-000005000000}"/>
    <dataValidation allowBlank="1" showInputMessage="1" showErrorMessage="1" prompt="Angiv kategori i kolonnen under denne overskrift. Brug overskriftsfiltre til at finde bestemte poster" sqref="B6" xr:uid="{00000000-0002-0000-0000-000006000000}"/>
    <dataValidation allowBlank="1" showInputMessage="1" showErrorMessage="1" prompt="Årlige indtægter beregnes automatisk i kolonnen under denne overskrift" sqref="O6" xr:uid="{00000000-0002-0000-0000-000007000000}"/>
    <dataValidation allowBlank="1" showInputMessage="1" showErrorMessage="1" prompt="Angiv indtægt for denne måned i kolonnen under denne overskrift" sqref="C6:N6" xr:uid="{00000000-0002-0000-0000-000008000000}"/>
  </dataValidations>
  <printOptions horizontalCentered="1"/>
  <pageMargins left="0.5" right="0.5" top="0.75" bottom="0.75" header="0.5" footer="0.5"/>
  <pageSetup paperSize="9" scale="72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8.5703125" customWidth="1"/>
    <col min="3" max="3" width="25.710937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5" t="s">
        <v>0</v>
      </c>
      <c r="C1" s="2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6" ht="30" customHeight="1" thickBot="1" x14ac:dyDescent="0.3">
      <c r="B2" s="8" t="s">
        <v>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30" customHeight="1" thickBot="1" x14ac:dyDescent="0.3">
      <c r="B3" s="13" t="s">
        <v>4</v>
      </c>
      <c r="C3" s="13" t="s">
        <v>30</v>
      </c>
      <c r="D3" s="17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</row>
    <row r="4" spans="2:16" ht="30" customHeight="1" x14ac:dyDescent="0.25">
      <c r="B4" s="14" t="s">
        <v>22</v>
      </c>
      <c r="C4" s="11" t="s">
        <v>31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>
        <f>SUM(Udgift!$D4:$O4)</f>
        <v>0</v>
      </c>
    </row>
    <row r="5" spans="2:16" ht="30" customHeight="1" x14ac:dyDescent="0.25">
      <c r="B5" s="15" t="s">
        <v>23</v>
      </c>
      <c r="C5" s="11" t="s">
        <v>32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>
        <f>SUM(Udgift!$D5:$O5)</f>
        <v>0</v>
      </c>
    </row>
    <row r="6" spans="2:16" ht="30" customHeight="1" x14ac:dyDescent="0.25">
      <c r="B6" s="16" t="s">
        <v>24</v>
      </c>
      <c r="C6" s="11" t="s">
        <v>33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>
        <f>SUM(Udgift!$D6:$O6)</f>
        <v>0</v>
      </c>
    </row>
    <row r="7" spans="2:16" ht="30" customHeight="1" x14ac:dyDescent="0.25">
      <c r="B7" s="15" t="s">
        <v>25</v>
      </c>
      <c r="C7" s="11" t="s">
        <v>34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>
        <f>SUM(Udgift!$D7:$O7)</f>
        <v>0</v>
      </c>
    </row>
    <row r="8" spans="2:16" ht="30" customHeight="1" x14ac:dyDescent="0.25">
      <c r="B8" s="16" t="s">
        <v>26</v>
      </c>
      <c r="C8" s="11" t="s">
        <v>35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>
        <f>SUM(Udgift!$D8:$O8)</f>
        <v>0</v>
      </c>
    </row>
    <row r="9" spans="2:16" ht="30" customHeight="1" x14ac:dyDescent="0.25">
      <c r="B9" s="15" t="s">
        <v>27</v>
      </c>
      <c r="C9" s="11" t="s">
        <v>36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>
        <f>SUM(Udgift!$D9:$O9)</f>
        <v>0</v>
      </c>
    </row>
    <row r="10" spans="2:16" ht="30" customHeight="1" x14ac:dyDescent="0.25">
      <c r="B10" s="16" t="s">
        <v>28</v>
      </c>
      <c r="C10" s="11" t="s">
        <v>37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>
        <f>SUM(Udgift!$D10:$O10)</f>
        <v>0</v>
      </c>
    </row>
    <row r="11" spans="2:16" ht="30" customHeight="1" x14ac:dyDescent="0.25">
      <c r="B11" s="15" t="s">
        <v>29</v>
      </c>
      <c r="C11" s="5" t="s">
        <v>38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>
        <f>SUM(Udgift!$D11:$O11)</f>
        <v>0</v>
      </c>
    </row>
    <row r="12" spans="2:16" ht="30" customHeight="1" x14ac:dyDescent="0.25">
      <c r="B12" s="12" t="s">
        <v>39</v>
      </c>
      <c r="D12" s="20">
        <f>SUBTOTAL(109,Udgifter[Jan])</f>
        <v>0</v>
      </c>
      <c r="E12" s="20">
        <f>SUBTOTAL(109,Udgifter[Feb])</f>
        <v>0</v>
      </c>
      <c r="F12" s="20">
        <f>SUBTOTAL(109,Udgifter[Marts])</f>
        <v>0</v>
      </c>
      <c r="G12" s="20">
        <f>SUBTOTAL(109,Udgifter[April])</f>
        <v>0</v>
      </c>
      <c r="H12" s="20">
        <f>SUBTOTAL(109,Udgifter[Maj])</f>
        <v>0</v>
      </c>
      <c r="I12" s="20">
        <f>SUBTOTAL(109,Udgifter[Juni])</f>
        <v>0</v>
      </c>
      <c r="J12" s="20">
        <f>SUBTOTAL(109,Udgifter[Juli])</f>
        <v>0</v>
      </c>
      <c r="K12" s="20">
        <f>SUBTOTAL(109,Udgifter[Aug])</f>
        <v>0</v>
      </c>
      <c r="L12" s="20">
        <f>SUBTOTAL(109,Udgifter[Sept])</f>
        <v>0</v>
      </c>
      <c r="M12" s="20">
        <f>SUBTOTAL(109,Udgifter[Okt])</f>
        <v>0</v>
      </c>
      <c r="N12" s="20">
        <f>SUBTOTAL(109,Udgifter[Nov])</f>
        <v>0</v>
      </c>
      <c r="O12" s="20">
        <f>SUBTOTAL(109,Udgifter[Dec])</f>
        <v>0</v>
      </c>
      <c r="P12" s="21">
        <f>SUBTOTAL(109,Udgifter[År])</f>
        <v>0</v>
      </c>
    </row>
  </sheetData>
  <mergeCells count="1">
    <mergeCell ref="B1:C1"/>
  </mergeCells>
  <dataValidations count="8">
    <dataValidation allowBlank="1" showInputMessage="1" showErrorMessage="1" prompt="Titlen på dette regneark vises i denne celle" sqref="B1:C1" xr:uid="{00000000-0002-0000-0100-000000000000}"/>
    <dataValidation allowBlank="1" showInputMessage="1" showErrorMessage="1" prompt="Angiv udgifter i tabellen nedenfor" sqref="B2" xr:uid="{00000000-0002-0000-0100-000001000000}"/>
    <dataValidation allowBlank="1" showInputMessage="1" showErrorMessage="1" prompt="Angiv underkategori i kolonnen under denne overskrift" sqref="C3" xr:uid="{00000000-0002-0000-0100-000002000000}"/>
    <dataValidation allowBlank="1" showInputMessage="1" showErrorMessage="1" prompt="Angiv udgifter for denne måned i kolonnen under denne overskrift" sqref="D3:O3" xr:uid="{00000000-0002-0000-0100-000003000000}"/>
    <dataValidation allowBlank="1" showInputMessage="1" showErrorMessage="1" prompt="Årlige udgifter beregnes automatisk i kolonnen under denne overskrift" sqref="P3" xr:uid="{00000000-0002-0000-0100-000004000000}"/>
    <dataValidation allowBlank="1" showInputMessage="1" showErrorMessage="1" prompt="Angiv månedlige udgifter i tabellen Udgifter i dette regneark. Årlige udgifter beregnes automatisk" sqref="A1" xr:uid="{00000000-0002-0000-0100-000005000000}"/>
    <dataValidation type="list" errorStyle="warning" allowBlank="1" showInputMessage="1" showErrorMessage="1" error="Vælg kategori på listen. Vælg Annuller, tryk på Alt+pil ned for at se indstillinger, og tryk derefter på pil ned og Enter for at vælge" sqref="B4:B11" xr:uid="{00000000-0002-0000-0100-000006000000}">
      <formula1>"Hus, Daglige fornødenheder,Transport,Underholdning,Sundhed,Ferier,Fritid,Kontingenter/abonnementer,Privat,Finansielle forpligtelser,Diverse betalinger"</formula1>
    </dataValidation>
    <dataValidation allowBlank="1" showInputMessage="1" showErrorMessage="1" prompt="Vælg kategori i kolonnen under denne overskrift. Tryk på Alt+pil ned for at åbne rullelisten, og tryk derefter på Enter for at vælge" sqref="B3" xr:uid="{00000000-0002-0000-0100-000007000000}"/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5</vt:i4>
      </vt:variant>
    </vt:vector>
  </HeadingPairs>
  <TitlesOfParts>
    <vt:vector size="7" baseType="lpstr">
      <vt:lpstr>Oversigt</vt:lpstr>
      <vt:lpstr>Udgift</vt:lpstr>
      <vt:lpstr>RækkeTitelOmråde1..O4</vt:lpstr>
      <vt:lpstr>Titel1</vt:lpstr>
      <vt:lpstr>Titel2</vt:lpstr>
      <vt:lpstr>Oversigt!Udskriftstitler</vt:lpstr>
      <vt:lpstr>Udgift!Udskriftstitler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2018-09-18T09:59:04Z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