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Atividade de Vendas Semanal" sheetId="1" r:id="rId1"/>
  </sheets>
  <definedNames>
    <definedName name="ÁreaDeTítuloDaLinha1..J3">'Atividade de Vendas Semanal'!$I$1:$I$2</definedName>
    <definedName name="ÁreaDeTítuloDaLinha2..M3">'Atividade de Vendas Semanal'!$L$1:$L$2</definedName>
    <definedName name="Título1">Atividade[[#Headers],[DIAS]]</definedName>
    <definedName name="_xlnm.Print_Titles" localSheetId="0">'Atividade de Vendas Semanal'!$5:$5</definedName>
  </definedNames>
  <calcPr calcId="162913"/>
</workbook>
</file>

<file path=xl/calcChain.xml><?xml version="1.0" encoding="utf-8"?>
<calcChain xmlns="http://schemas.openxmlformats.org/spreadsheetml/2006/main">
  <c r="I13" i="1" l="1"/>
  <c r="F16" i="1" l="1"/>
  <c r="C13" i="1" l="1"/>
  <c r="C16" i="1" l="1"/>
  <c r="D13" i="1"/>
  <c r="D16" i="1" s="1"/>
  <c r="E13" i="1"/>
  <c r="F13" i="1"/>
  <c r="G13" i="1"/>
  <c r="G16" i="1" s="1"/>
  <c r="H13" i="1"/>
  <c r="H16" i="1" s="1"/>
  <c r="I16" i="1"/>
  <c r="J13" i="1"/>
  <c r="J16" i="1" s="1"/>
  <c r="K13" i="1"/>
  <c r="K16" i="1" s="1"/>
  <c r="L13" i="1"/>
  <c r="L16" i="1" s="1"/>
  <c r="M15" i="1"/>
  <c r="M12" i="1"/>
  <c r="M11" i="1"/>
  <c r="M10" i="1"/>
  <c r="M9" i="1"/>
  <c r="M8" i="1"/>
  <c r="M7" i="1"/>
  <c r="M6" i="1"/>
  <c r="E16" i="1" l="1"/>
  <c r="M13" i="1"/>
  <c r="M16" i="1"/>
</calcChain>
</file>

<file path=xl/sharedStrings.xml><?xml version="1.0" encoding="utf-8"?>
<sst xmlns="http://schemas.openxmlformats.org/spreadsheetml/2006/main" count="33" uniqueCount="32">
  <si>
    <t>DIAS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</si>
  <si>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</si>
  <si>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</si>
  <si>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</si>
  <si>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</si>
  <si>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</si>
  <si>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</si>
  <si>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</si>
  <si>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Totais</t>
  </si>
  <si>
    <t>OBJETIVO</t>
  </si>
  <si>
    <t>DESVIO</t>
  </si>
  <si>
    <t>*EXPLICAÇÃO</t>
  </si>
  <si>
    <t>Aprovação</t>
  </si>
  <si>
    <t>VENDAS INTERNAS</t>
  </si>
  <si>
    <t>VENDAS NO EXTERIOR</t>
  </si>
  <si>
    <t>VISITAS AO ESTABELECIMENTO</t>
  </si>
  <si>
    <t>CHAMADAS EFETUADAS</t>
  </si>
  <si>
    <t>CHAMADAS A CONTACTOS CONHECIDOS</t>
  </si>
  <si>
    <t>CHAMADAS A NOVOS CONTACTOS</t>
  </si>
  <si>
    <t>VENDEDOR</t>
  </si>
  <si>
    <t>LOCALIZAÇÃO</t>
  </si>
  <si>
    <t>SALAS DE CONVIDADOS</t>
  </si>
  <si>
    <t>Nome</t>
  </si>
  <si>
    <t>Localização</t>
  </si>
  <si>
    <t>ALUGUER DE SALA DE REUNIÃO</t>
  </si>
  <si>
    <t>FIM DA SEMANA</t>
  </si>
  <si>
    <t>DATA DE HOJE</t>
  </si>
  <si>
    <t>OUTROS*</t>
  </si>
  <si>
    <t>Data</t>
  </si>
  <si>
    <t>TOTAL</t>
  </si>
  <si>
    <r>
      <t>ATIVIDADE DE VENDAS</t>
    </r>
    <r>
      <rPr>
        <sz val="24"/>
        <color theme="4"/>
        <rFont val="Arial"/>
        <family val="2"/>
        <scheme val="minor"/>
      </rPr>
      <t xml:space="preserve"> </t>
    </r>
    <r>
      <rPr>
        <sz val="24"/>
        <color theme="4" tint="-0.499984740745262"/>
        <rFont val="Arial"/>
        <family val="2"/>
        <scheme val="minor"/>
      </rPr>
      <t>SEMANAL</t>
    </r>
  </si>
  <si>
    <t>ALIMENTAÇÃO E BEBIDAS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</si>
</sst>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</numFmts>
  <fonts count="25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24"/>
      <color theme="3"/>
      <name val="Arial Black"/>
      <family val="2"/>
      <scheme val="major"/>
    </font>
    <font>
      <sz val="24"/>
      <color theme="4"/>
      <name val="Arial"/>
      <family val="2"/>
      <scheme val="minor"/>
    </font>
    <font>
      <sz val="8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24"/>
      <color theme="4" tint="-0.499984740745262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/>
    <xf numFmtId="0" fontId="10" fillId="0" borderId="0" applyNumberFormat="0" applyFill="0" applyBorder="0" applyProtection="0">
      <alignment horizontal="right"/>
    </xf>
    <xf numFmtId="0" fontId="10" fillId="0" borderId="0" applyNumberFormat="0" applyFill="0" applyBorder="0" applyProtection="0">
      <alignment horizontal="left"/>
    </xf>
    <xf numFmtId="14" fontId="10" fillId="0" borderId="0" applyFill="0" applyBorder="0" applyAlignment="0" applyProtection="0"/>
    <xf numFmtId="0" fontId="12" fillId="0" borderId="0" applyNumberFormat="0" applyFill="0" applyBorder="0" applyProtection="0">
      <alignment horizontal="left" wrapText="1"/>
    </xf>
    <xf numFmtId="0" fontId="7" fillId="0" borderId="0" applyNumberFormat="0" applyFill="0" applyBorder="0" applyProtection="0">
      <alignment vertical="center"/>
    </xf>
    <xf numFmtId="168" fontId="10" fillId="0" borderId="0" applyFill="0" applyBorder="0" applyProtection="0">
      <alignment vertical="center"/>
    </xf>
    <xf numFmtId="0" fontId="10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0" borderId="10" applyNumberFormat="0" applyFill="0" applyProtection="0">
      <alignment vertical="top" wrapText="1"/>
    </xf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5" fillId="0" borderId="7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0" fillId="4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8" applyNumberFormat="0" applyAlignment="0" applyProtection="0"/>
    <xf numFmtId="0" fontId="20" fillId="10" borderId="19" applyNumberFormat="0" applyAlignment="0" applyProtection="0"/>
    <xf numFmtId="0" fontId="21" fillId="10" borderId="18" applyNumberFormat="0" applyAlignment="0" applyProtection="0"/>
    <xf numFmtId="0" fontId="22" fillId="0" borderId="20" applyNumberFormat="0" applyFill="0" applyAlignment="0" applyProtection="0"/>
    <xf numFmtId="0" fontId="23" fillId="11" borderId="21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0" xfId="0">
      <alignment wrapText="1"/>
    </xf>
    <xf numFmtId="0" fontId="12" fillId="0" borderId="0" xfId="5">
      <alignment horizontal="left" wrapText="1"/>
    </xf>
    <xf numFmtId="0" fontId="7" fillId="0" borderId="0" xfId="6">
      <alignment vertical="center"/>
    </xf>
    <xf numFmtId="168" fontId="0" fillId="0" borderId="0" xfId="7" applyFont="1">
      <alignment vertical="center"/>
    </xf>
    <xf numFmtId="168" fontId="0" fillId="3" borderId="2" xfId="7" applyFont="1" applyFill="1" applyBorder="1">
      <alignment vertical="center"/>
    </xf>
    <xf numFmtId="168" fontId="0" fillId="3" borderId="3" xfId="7" applyFont="1" applyFill="1" applyBorder="1">
      <alignment vertical="center"/>
    </xf>
    <xf numFmtId="168" fontId="0" fillId="3" borderId="5" xfId="7" applyFont="1" applyFill="1" applyBorder="1">
      <alignment vertical="center"/>
    </xf>
    <xf numFmtId="0" fontId="9" fillId="5" borderId="0" xfId="9" applyFont="1" applyFill="1" applyAlignment="1">
      <alignment vertical="center"/>
    </xf>
    <xf numFmtId="168" fontId="9" fillId="5" borderId="0" xfId="7" applyFont="1" applyFill="1">
      <alignment vertical="center"/>
    </xf>
    <xf numFmtId="168" fontId="15" fillId="3" borderId="1" xfId="7" applyFont="1" applyFill="1" applyBorder="1">
      <alignment vertical="center"/>
    </xf>
    <xf numFmtId="168" fontId="15" fillId="3" borderId="4" xfId="7" applyFont="1" applyFill="1" applyBorder="1">
      <alignment vertical="center"/>
    </xf>
    <xf numFmtId="0" fontId="14" fillId="0" borderId="0" xfId="5" applyFont="1">
      <alignment horizontal="left" wrapText="1"/>
    </xf>
    <xf numFmtId="168" fontId="0" fillId="2" borderId="0" xfId="8" applyNumberFormat="1" applyFont="1" applyAlignment="1">
      <alignment vertical="center"/>
    </xf>
    <xf numFmtId="168" fontId="9" fillId="5" borderId="0" xfId="7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2" fillId="0" borderId="0" xfId="1" applyAlignment="1">
      <alignment horizontal="left" vertical="center"/>
    </xf>
    <xf numFmtId="0" fontId="10" fillId="0" borderId="0" xfId="2">
      <alignment horizontal="right"/>
    </xf>
    <xf numFmtId="0" fontId="10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Font="1" applyAlignment="1">
      <alignment horizontal="left"/>
    </xf>
    <xf numFmtId="14" fontId="10" fillId="0" borderId="0" xfId="4" applyAlignment="1">
      <alignment horizontal="left"/>
    </xf>
    <xf numFmtId="14" fontId="0" fillId="0" borderId="0" xfId="4" applyFont="1" applyAlignment="1">
      <alignment horizontal="left" vertical="center"/>
    </xf>
    <xf numFmtId="14" fontId="10" fillId="0" borderId="0" xfId="4" applyAlignment="1">
      <alignment horizontal="left" vertical="center"/>
    </xf>
    <xf numFmtId="0" fontId="10" fillId="0" borderId="11" xfId="11" applyFont="1" applyBorder="1" applyAlignment="1">
      <alignment horizontal="left" vertical="top"/>
    </xf>
    <xf numFmtId="0" fontId="10" fillId="0" borderId="12" xfId="11" applyFont="1" applyBorder="1" applyAlignment="1">
      <alignment horizontal="left" vertical="top"/>
    </xf>
    <xf numFmtId="0" fontId="10" fillId="0" borderId="17" xfId="11" applyFont="1" applyBorder="1" applyAlignment="1">
      <alignment horizontal="left" vertical="top"/>
    </xf>
    <xf numFmtId="0" fontId="10" fillId="0" borderId="14" xfId="11" applyFont="1" applyBorder="1" applyAlignment="1">
      <alignment horizontal="left" vertical="top"/>
    </xf>
    <xf numFmtId="0" fontId="10" fillId="0" borderId="15" xfId="11" applyFont="1" applyBorder="1" applyAlignment="1">
      <alignment horizontal="left" vertical="top"/>
    </xf>
    <xf numFmtId="0" fontId="10" fillId="0" borderId="16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57">
    <cellStyle name="20% - Cor1" xfId="34" builtinId="30" customBuiltin="1"/>
    <cellStyle name="20% - Cor2" xfId="38" builtinId="34" customBuiltin="1"/>
    <cellStyle name="20% - Cor3" xfId="42" builtinId="38" customBuiltin="1"/>
    <cellStyle name="20% - Cor4" xfId="46" builtinId="42" customBuiltin="1"/>
    <cellStyle name="20% - Cor5" xfId="50" builtinId="46" customBuiltin="1"/>
    <cellStyle name="20% - Cor6" xfId="54" builtinId="50" customBuiltin="1"/>
    <cellStyle name="40% - Cor1" xfId="35" builtinId="31" customBuiltin="1"/>
    <cellStyle name="40% - Cor2" xfId="39" builtinId="35" customBuiltin="1"/>
    <cellStyle name="40% - Cor3" xfId="43" builtinId="39" customBuiltin="1"/>
    <cellStyle name="40% - Cor4" xfId="47" builtinId="43" customBuiltin="1"/>
    <cellStyle name="40% - Cor5" xfId="51" builtinId="47" customBuiltin="1"/>
    <cellStyle name="40% - Cor6" xfId="55" builtinId="51" customBuiltin="1"/>
    <cellStyle name="60% - Cor1" xfId="36" builtinId="32" customBuiltin="1"/>
    <cellStyle name="60% - Cor2" xfId="40" builtinId="36" customBuiltin="1"/>
    <cellStyle name="60% - Cor3" xfId="44" builtinId="40" customBuiltin="1"/>
    <cellStyle name="60% - Cor4" xfId="48" builtinId="44" customBuiltin="1"/>
    <cellStyle name="60% - Cor5" xfId="52" builtinId="48" customBuiltin="1"/>
    <cellStyle name="60% - Cor6" xfId="56" builtinId="52" customBuiltin="1"/>
    <cellStyle name="Cabeçalho 1" xfId="17" builtinId="16" customBuiltin="1"/>
    <cellStyle name="Cabeçalho 2" xfId="18" builtinId="17" customBuiltin="1"/>
    <cellStyle name="Cabeçalho 3" xfId="19" builtinId="18" customBuiltin="1"/>
    <cellStyle name="Cabeçalho 4" xfId="23" builtinId="19" customBuiltin="1"/>
    <cellStyle name="Cabeçalhos da Tabela" xfId="5" xr:uid="{00000000-0005-0000-0000-000013000000}"/>
    <cellStyle name="Cálculo" xfId="29" builtinId="22" customBuiltin="1"/>
    <cellStyle name="Célula Ligada" xfId="30" builtinId="24" customBuiltin="1"/>
    <cellStyle name="Cor1" xfId="33" builtinId="29" customBuiltin="1"/>
    <cellStyle name="Cor2" xfId="37" builtinId="33" customBuiltin="1"/>
    <cellStyle name="Cor3" xfId="41" builtinId="37" customBuiltin="1"/>
    <cellStyle name="Cor4" xfId="45" builtinId="41" customBuiltin="1"/>
    <cellStyle name="Cor5" xfId="49" builtinId="45" customBuiltin="1"/>
    <cellStyle name="Cor6" xfId="53" builtinId="49" customBuiltin="1"/>
    <cellStyle name="Correto" xfId="24" builtinId="26" customBuiltin="1"/>
    <cellStyle name="Data Personalizada" xfId="4" xr:uid="{00000000-0005-0000-0000-000005000000}"/>
    <cellStyle name="Desv. do Objetivo" xfId="10" xr:uid="{00000000-0005-0000-0000-000009000000}"/>
    <cellStyle name="Dias" xfId="6" xr:uid="{00000000-0005-0000-0000-000006000000}"/>
    <cellStyle name="Entrada" xfId="27" builtinId="20" customBuiltin="1"/>
    <cellStyle name="Etiquetas" xfId="2" xr:uid="{00000000-0005-0000-0000-00000E000000}"/>
    <cellStyle name="Incorreto" xfId="25" builtinId="27" customBuiltin="1"/>
    <cellStyle name="Introduzir Valor Personalizado" xfId="3" xr:uid="{00000000-0005-0000-0000-00000D000000}"/>
    <cellStyle name="Moeda" xfId="14" builtinId="4" customBuiltin="1"/>
    <cellStyle name="Moeda [0]" xfId="15" builtinId="7" customBuiltin="1"/>
    <cellStyle name="Moeda Personalizada" xfId="7" xr:uid="{00000000-0005-0000-0000-000004000000}"/>
    <cellStyle name="Não Escrever" xfId="8" xr:uid="{00000000-0005-0000-0000-000007000000}"/>
    <cellStyle name="Neutro" xfId="26" builtinId="28" customBuiltin="1"/>
    <cellStyle name="Normal" xfId="0" builtinId="0" customBuiltin="1"/>
    <cellStyle name="Nota" xfId="20" builtinId="10" customBuiltin="1"/>
    <cellStyle name="Notas" xfId="11" xr:uid="{00000000-0005-0000-0000-000011000000}"/>
    <cellStyle name="Percentagem" xfId="16" builtinId="5" customBuiltin="1"/>
    <cellStyle name="Saída" xfId="28" builtinId="21" customBuiltin="1"/>
    <cellStyle name="Separador de milhares [0]" xfId="13" builtinId="6" customBuiltin="1"/>
    <cellStyle name="Texto de Aviso" xfId="32" builtinId="11" customBuiltin="1"/>
    <cellStyle name="Texto Explicativo" xfId="21" builtinId="53" customBuiltin="1"/>
    <cellStyle name="Título" xfId="1" builtinId="15" customBuiltin="1"/>
    <cellStyle name="Totais da Tabela" xfId="9" xr:uid="{00000000-0005-0000-0000-000014000000}"/>
    <cellStyle name="Total" xfId="22" builtinId="25" customBuiltin="1"/>
    <cellStyle name="Verificar Célula" xfId="31" builtinId="23" customBuiltin="1"/>
    <cellStyle name="Vírgula" xfId="12" builtinId="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numFmt numFmtId="168" formatCode="#,##0.00\ &quot;€&quot;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69" formatCode="&quot;$&quot;#,##0.0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tividade" displayName="Atividade" ref="B5:M13" totalsRowCount="1" totalsRowDxfId="13">
  <tableColumns count="12">
    <tableColumn id="1" xr3:uid="{00000000-0010-0000-0000-000001000000}" name="DIAS" totalsRowLabel="Totais" totalsRowDxfId="11" dataCellStyle="Totais da Tabela" totalsRowCellStyle="Totais da Tabela"/>
    <tableColumn id="2" xr3:uid="{00000000-0010-0000-0000-000002000000}" name="VENDAS INTERNAS" totalsRowFunction="sum" totalsRowDxfId="10" dataCellStyle="Moeda Personalizada" totalsRowCellStyle="Moeda Personalizada"/>
    <tableColumn id="3" xr3:uid="{00000000-0010-0000-0000-000003000000}" name="VENDAS NO EXTERIOR" totalsRowFunction="sum" totalsRowDxfId="9" dataCellStyle="Moeda Personalizada" totalsRowCellStyle="Moeda Personalizada"/>
    <tableColumn id="4" xr3:uid="{00000000-0010-0000-0000-000004000000}" name="VISITAS AO ESTABELECIMENTO" totalsRowFunction="sum" totalsRowDxfId="8" dataCellStyle="Moeda Personalizada" totalsRowCellStyle="Moeda Personalizada"/>
    <tableColumn id="5" xr3:uid="{00000000-0010-0000-0000-000005000000}" name="CHAMADAS EFETUADAS" totalsRowFunction="sum" totalsRowDxfId="7" dataCellStyle="Moeda Personalizada" totalsRowCellStyle="Moeda Personalizada"/>
    <tableColumn id="6" xr3:uid="{00000000-0010-0000-0000-000006000000}" name="CHAMADAS A CONTACTOS CONHECIDOS" totalsRowFunction="sum" totalsRowDxfId="6" dataCellStyle="Moeda Personalizada" totalsRowCellStyle="Moeda Personalizada"/>
    <tableColumn id="7" xr3:uid="{00000000-0010-0000-0000-000007000000}" name="CHAMADAS A NOVOS CONTACTOS" totalsRowFunction="sum" totalsRowDxfId="5" dataCellStyle="Moeda Personalizada" totalsRowCellStyle="Moeda Personalizada"/>
    <tableColumn id="8" xr3:uid="{00000000-0010-0000-0000-000008000000}" name="SALAS DE CONVIDADOS" totalsRowFunction="sum" totalsRowDxfId="4" dataCellStyle="Moeda Personalizada" totalsRowCellStyle="Moeda Personalizada"/>
    <tableColumn id="9" xr3:uid="{00000000-0010-0000-0000-000009000000}" name="ALIMENTAÇÃO E BEBIDAS" totalsRowFunction="sum" totalsRowDxfId="3" dataCellStyle="Moeda Personalizada" totalsRowCellStyle="Moeda Personalizada"/>
    <tableColumn id="10" xr3:uid="{00000000-0010-0000-0000-00000A000000}" name="ALUGUER DE SALA DE REUNIÃO" totalsRowFunction="sum" totalsRowDxfId="2" dataCellStyle="Moeda Personalizada" totalsRowCellStyle="Moeda Personalizada"/>
    <tableColumn id="11" xr3:uid="{00000000-0010-0000-0000-00000B000000}" name="OUTROS*" totalsRowFunction="sum" totalsRowDxfId="1" dataCellStyle="Moeda Personalizada" totalsRowCellStyle="Moeda Personalizada"/>
    <tableColumn id="12" xr3:uid="{00000000-0010-0000-0000-00000C000000}" name="TOTAL" totalsRowFunction="sum" dataDxfId="12" totalsRowDxfId="0" dataCellStyle="Moeda Personalizada" totalsRowCellStyle="Moeda Personalizada">
      <calculatedColumnFormula>SUM(Atividade[[#This Row],[VENDAS INTERNAS]:[OUTROS*]])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Introduza os Dias e os vários custos das vendas, incluindo as Visitas ao Estabelecimento, as Chamadas Efetuadas, a Alimentação e o Aluguer de Sala de Reuniões nesta tabela. O Total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2"/>
  <cols>
    <col min="1" max="1" width="2.625" customWidth="1"/>
    <col min="2" max="2" width="14.5" customWidth="1"/>
    <col min="3" max="4" width="13.625" customWidth="1"/>
    <col min="5" max="5" width="18.875" bestFit="1" customWidth="1"/>
    <col min="6" max="6" width="13.625" customWidth="1"/>
    <col min="7" max="7" width="25" bestFit="1" customWidth="1"/>
    <col min="8" max="8" width="19.875" bestFit="1" customWidth="1"/>
    <col min="9" max="9" width="14.125" customWidth="1"/>
    <col min="10" max="10" width="13.625" customWidth="1"/>
    <col min="11" max="11" width="17.375" bestFit="1" customWidth="1"/>
    <col min="12" max="12" width="14.75" bestFit="1" customWidth="1"/>
    <col min="13" max="13" width="13.625" customWidth="1"/>
    <col min="14" max="14" width="2.625" customWidth="1"/>
  </cols>
  <sheetData>
    <row r="1" spans="2:13" ht="12" customHeight="1" x14ac:dyDescent="0.2">
      <c r="B1" s="16" t="s">
        <v>30</v>
      </c>
      <c r="C1" s="16"/>
      <c r="D1" s="16"/>
      <c r="E1" s="16"/>
      <c r="F1" s="16"/>
      <c r="G1" s="16"/>
      <c r="H1" s="16"/>
      <c r="I1" s="17" t="s">
        <v>19</v>
      </c>
      <c r="J1" s="30" t="s">
        <v>22</v>
      </c>
      <c r="K1" s="30"/>
      <c r="L1" s="17" t="s">
        <v>25</v>
      </c>
      <c r="M1" s="20" t="s">
        <v>28</v>
      </c>
    </row>
    <row r="2" spans="2:13" ht="20.25" customHeight="1" x14ac:dyDescent="0.2">
      <c r="B2" s="16"/>
      <c r="C2" s="16"/>
      <c r="D2" s="16"/>
      <c r="E2" s="16"/>
      <c r="F2" s="16"/>
      <c r="G2" s="16"/>
      <c r="H2" s="16"/>
      <c r="I2" s="17"/>
      <c r="J2" s="30"/>
      <c r="K2" s="30"/>
      <c r="L2" s="17"/>
      <c r="M2" s="21"/>
    </row>
    <row r="3" spans="2:13" ht="20.25" customHeight="1" x14ac:dyDescent="0.2">
      <c r="B3" s="16"/>
      <c r="C3" s="16"/>
      <c r="D3" s="16"/>
      <c r="E3" s="16"/>
      <c r="F3" s="16"/>
      <c r="G3" s="16"/>
      <c r="H3" s="16"/>
      <c r="I3" s="18" t="s">
        <v>20</v>
      </c>
      <c r="J3" s="19" t="s">
        <v>23</v>
      </c>
      <c r="K3" s="19"/>
      <c r="L3" s="18" t="s">
        <v>26</v>
      </c>
      <c r="M3" s="22" t="s">
        <v>28</v>
      </c>
    </row>
    <row r="4" spans="2:13" ht="29.25" customHeight="1" x14ac:dyDescent="0.2">
      <c r="B4" s="16"/>
      <c r="C4" s="16"/>
      <c r="D4" s="16"/>
      <c r="E4" s="16"/>
      <c r="F4" s="16"/>
      <c r="G4" s="16"/>
      <c r="H4" s="16"/>
      <c r="I4" s="18"/>
      <c r="J4" s="19"/>
      <c r="K4" s="19"/>
      <c r="L4" s="18"/>
      <c r="M4" s="23"/>
    </row>
    <row r="5" spans="2:13" ht="30.75" customHeight="1" x14ac:dyDescent="0.25">
      <c r="B5" s="11" t="s">
        <v>0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21</v>
      </c>
      <c r="J5" s="1" t="s">
        <v>31</v>
      </c>
      <c r="K5" s="1" t="s">
        <v>24</v>
      </c>
      <c r="L5" s="1" t="s">
        <v>27</v>
      </c>
      <c r="M5" s="1" t="s">
        <v>29</v>
      </c>
    </row>
    <row r="6" spans="2:13" ht="20.25" customHeight="1" x14ac:dyDescent="0.2">
      <c r="B6" s="2" t="s">
        <v>1</v>
      </c>
      <c r="C6" s="3">
        <v>14</v>
      </c>
      <c r="D6" s="3">
        <v>23</v>
      </c>
      <c r="E6" s="3">
        <v>4</v>
      </c>
      <c r="F6" s="3">
        <v>45</v>
      </c>
      <c r="G6" s="3">
        <v>22</v>
      </c>
      <c r="H6" s="3">
        <v>2</v>
      </c>
      <c r="I6" s="3">
        <v>100</v>
      </c>
      <c r="J6" s="3">
        <v>0</v>
      </c>
      <c r="K6" s="3">
        <v>0</v>
      </c>
      <c r="L6" s="3">
        <v>0</v>
      </c>
      <c r="M6" s="12">
        <f>SUM(Atividade[[#This Row],[VENDAS INTERNAS]:[OUTROS*]])</f>
        <v>210</v>
      </c>
    </row>
    <row r="7" spans="2:13" ht="20.25" customHeight="1" x14ac:dyDescent="0.2">
      <c r="B7" s="2" t="s">
        <v>2</v>
      </c>
      <c r="C7" s="3">
        <v>23</v>
      </c>
      <c r="D7" s="3">
        <v>76</v>
      </c>
      <c r="E7" s="3">
        <v>10</v>
      </c>
      <c r="F7" s="3">
        <v>50</v>
      </c>
      <c r="G7" s="3">
        <v>54</v>
      </c>
      <c r="H7" s="3">
        <v>45</v>
      </c>
      <c r="I7" s="3">
        <v>80</v>
      </c>
      <c r="J7" s="3">
        <v>0</v>
      </c>
      <c r="K7" s="3">
        <v>0</v>
      </c>
      <c r="L7" s="3">
        <v>0</v>
      </c>
      <c r="M7" s="12">
        <f>SUM(Atividade[[#This Row],[VENDAS INTERNAS]:[OUTROS*]])</f>
        <v>338</v>
      </c>
    </row>
    <row r="8" spans="2:13" ht="20.25" customHeight="1" x14ac:dyDescent="0.2">
      <c r="B8" s="2" t="s">
        <v>3</v>
      </c>
      <c r="C8" s="3">
        <v>4</v>
      </c>
      <c r="D8" s="3">
        <v>130</v>
      </c>
      <c r="E8" s="3">
        <v>11</v>
      </c>
      <c r="F8" s="3">
        <v>33</v>
      </c>
      <c r="G8" s="3">
        <v>67</v>
      </c>
      <c r="H8" s="3">
        <v>65</v>
      </c>
      <c r="I8" s="3">
        <v>400</v>
      </c>
      <c r="J8" s="3">
        <v>0</v>
      </c>
      <c r="K8" s="3">
        <v>0</v>
      </c>
      <c r="L8" s="3">
        <v>0</v>
      </c>
      <c r="M8" s="12">
        <f>SUM(Atividade[[#This Row],[VENDAS INTERNAS]:[OUTROS*]])</f>
        <v>710</v>
      </c>
    </row>
    <row r="9" spans="2:13" ht="20.25" customHeight="1" x14ac:dyDescent="0.2">
      <c r="B9" s="2" t="s">
        <v>4</v>
      </c>
      <c r="C9" s="3">
        <v>102</v>
      </c>
      <c r="D9" s="3">
        <v>40</v>
      </c>
      <c r="E9" s="3">
        <v>18</v>
      </c>
      <c r="F9" s="3">
        <v>0</v>
      </c>
      <c r="G9" s="3">
        <v>86</v>
      </c>
      <c r="H9" s="3">
        <v>82</v>
      </c>
      <c r="I9" s="3">
        <v>97</v>
      </c>
      <c r="J9" s="3">
        <v>0</v>
      </c>
      <c r="K9" s="3">
        <v>0</v>
      </c>
      <c r="L9" s="3">
        <v>0</v>
      </c>
      <c r="M9" s="12">
        <f>SUM(Atividade[[#This Row],[VENDAS INTERNAS]:[OUTROS*]])</f>
        <v>425</v>
      </c>
    </row>
    <row r="10" spans="2:13" ht="20.25" customHeight="1" x14ac:dyDescent="0.2">
      <c r="B10" s="2" t="s">
        <v>5</v>
      </c>
      <c r="C10" s="3">
        <v>33</v>
      </c>
      <c r="D10" s="3">
        <v>55</v>
      </c>
      <c r="E10" s="3">
        <v>22</v>
      </c>
      <c r="F10" s="3">
        <v>49</v>
      </c>
      <c r="G10" s="3">
        <v>143</v>
      </c>
      <c r="H10" s="3">
        <v>26</v>
      </c>
      <c r="I10" s="3">
        <v>50</v>
      </c>
      <c r="J10" s="3">
        <v>0</v>
      </c>
      <c r="K10" s="3">
        <v>0</v>
      </c>
      <c r="L10" s="3">
        <v>0</v>
      </c>
      <c r="M10" s="12">
        <f>SUM(Atividade[[#This Row],[VENDAS INTERNAS]:[OUTROS*]])</f>
        <v>378</v>
      </c>
    </row>
    <row r="11" spans="2:13" ht="20.25" customHeight="1" x14ac:dyDescent="0.2">
      <c r="B11" s="2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2">
        <f>SUM(Atividade[[#This Row],[VENDAS INTERNAS]:[OUTROS*]])</f>
        <v>0</v>
      </c>
    </row>
    <row r="12" spans="2:13" ht="20.25" customHeight="1" x14ac:dyDescent="0.2">
      <c r="B12" s="2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2">
        <f>SUM(Atividade[[#This Row],[VENDAS INTERNAS]:[OUTROS*]])</f>
        <v>0</v>
      </c>
    </row>
    <row r="13" spans="2:13" ht="20.25" customHeight="1" x14ac:dyDescent="0.2">
      <c r="B13" s="7" t="s">
        <v>8</v>
      </c>
      <c r="C13" s="8">
        <f>SUBTOTAL(109,Atividade[VENDAS INTERNAS])</f>
        <v>176</v>
      </c>
      <c r="D13" s="8">
        <f>SUBTOTAL(109,Atividade[VENDAS NO EXTERIOR])</f>
        <v>324</v>
      </c>
      <c r="E13" s="8">
        <f>SUBTOTAL(109,Atividade[VISITAS AO ESTABELECIMENTO])</f>
        <v>65</v>
      </c>
      <c r="F13" s="8">
        <f>SUBTOTAL(109,Atividade[CHAMADAS EFETUADAS])</f>
        <v>177</v>
      </c>
      <c r="G13" s="8">
        <f>SUBTOTAL(109,Atividade[CHAMADAS A CONTACTOS CONHECIDOS])</f>
        <v>372</v>
      </c>
      <c r="H13" s="8">
        <f>SUBTOTAL(109,Atividade[CHAMADAS A NOVOS CONTACTOS])</f>
        <v>220</v>
      </c>
      <c r="I13" s="8">
        <f>SUBTOTAL(109,Atividade[SALAS DE CONVIDADOS])</f>
        <v>727</v>
      </c>
      <c r="J13" s="8">
        <f>SUBTOTAL(109,Atividade[ALIMENTAÇÃO E BEBIDAS])</f>
        <v>0</v>
      </c>
      <c r="K13" s="8">
        <f>SUBTOTAL(109,Atividade[ALUGUER DE SALA DE REUNIÃO])</f>
        <v>0</v>
      </c>
      <c r="L13" s="8">
        <f>SUBTOTAL(109,Atividade[OUTROS*])</f>
        <v>0</v>
      </c>
      <c r="M13" s="13">
        <f>SUBTOTAL(109,Atividade[TOTAL])</f>
        <v>2061</v>
      </c>
    </row>
    <row r="14" spans="2:13" ht="20.2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20.25" customHeight="1" x14ac:dyDescent="0.2">
      <c r="B15" s="9" t="s">
        <v>9</v>
      </c>
      <c r="C15" s="4">
        <v>200</v>
      </c>
      <c r="D15" s="4">
        <v>400</v>
      </c>
      <c r="E15" s="4">
        <v>300</v>
      </c>
      <c r="F15" s="4">
        <v>65</v>
      </c>
      <c r="G15" s="4">
        <v>500</v>
      </c>
      <c r="H15" s="4">
        <v>300</v>
      </c>
      <c r="I15" s="4">
        <v>400</v>
      </c>
      <c r="J15" s="4">
        <v>600</v>
      </c>
      <c r="K15" s="4">
        <v>300</v>
      </c>
      <c r="L15" s="4">
        <v>300</v>
      </c>
      <c r="M15" s="5">
        <f>SUM(C15:L15)</f>
        <v>3365</v>
      </c>
    </row>
    <row r="16" spans="2:13" ht="20.25" customHeight="1" x14ac:dyDescent="0.2">
      <c r="B16" s="10" t="s">
        <v>10</v>
      </c>
      <c r="C16" s="6">
        <f>SUM(Atividade[[#Totals],[VENDAS INTERNAS]]-C15)</f>
        <v>-24</v>
      </c>
      <c r="D16" s="6">
        <f>SUM(Atividade[[#Totals],[VENDAS NO EXTERIOR]]-D15)</f>
        <v>-76</v>
      </c>
      <c r="E16" s="6">
        <f>SUM(Atividade[[#Totals],[VISITAS AO ESTABELECIMENTO]]-E15)</f>
        <v>-235</v>
      </c>
      <c r="F16" s="6">
        <f>SUM(Atividade[[#Totals],[CHAMADAS EFETUADAS]]-F15)</f>
        <v>112</v>
      </c>
      <c r="G16" s="6">
        <f>SUM(Atividade[[#Totals],[CHAMADAS A CONTACTOS CONHECIDOS]]-G15)</f>
        <v>-128</v>
      </c>
      <c r="H16" s="6">
        <f>SUM(Atividade[[#Totals],[CHAMADAS A NOVOS CONTACTOS]]-H15)</f>
        <v>-80</v>
      </c>
      <c r="I16" s="6">
        <f>SUM(Atividade[[#Totals],[SALAS DE CONVIDADOS]]-I15)</f>
        <v>327</v>
      </c>
      <c r="J16" s="6">
        <f>SUM(Atividade[[#Totals],[ALIMENTAÇÃO E BEBIDAS]]-J15)</f>
        <v>-600</v>
      </c>
      <c r="K16" s="6">
        <f>SUM(Atividade[[#Totals],[ALUGUER DE SALA DE REUNIÃO]]-K15)</f>
        <v>-300</v>
      </c>
      <c r="L16" s="6">
        <f>SUM(Atividade[[#Totals],[OUTROS*]]-L15)</f>
        <v>-300</v>
      </c>
      <c r="M16" s="5">
        <f>SUM(C16:L16)</f>
        <v>-1304</v>
      </c>
    </row>
    <row r="17" spans="2:6" ht="40.5" customHeight="1" x14ac:dyDescent="0.2"/>
    <row r="18" spans="2:6" ht="20.25" customHeight="1" x14ac:dyDescent="0.2">
      <c r="B18" s="24" t="s">
        <v>11</v>
      </c>
      <c r="C18" s="25"/>
      <c r="D18" s="25"/>
      <c r="E18" s="25"/>
      <c r="F18" s="26"/>
    </row>
    <row r="19" spans="2:6" ht="20.25" customHeight="1" x14ac:dyDescent="0.2">
      <c r="B19" s="27"/>
      <c r="C19" s="28"/>
      <c r="D19" s="28"/>
      <c r="E19" s="28"/>
      <c r="F19" s="29"/>
    </row>
    <row r="20" spans="2:6" ht="27.75" customHeight="1" x14ac:dyDescent="0.2">
      <c r="B20" t="s">
        <v>12</v>
      </c>
      <c r="C20" s="15"/>
      <c r="D20" s="15"/>
      <c r="E20" s="15"/>
      <c r="F20" s="15"/>
    </row>
  </sheetData>
  <mergeCells count="12">
    <mergeCell ref="B14:M14"/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dataValidations count="27">
    <dataValidation allowBlank="1" showInputMessage="1" showErrorMessage="1" prompt="Crie um Relatório da Atividade de Vendas Semanal nesta folha de cálculo. Introduza os detalhes das vendas na tabela Atividade e o montante do Objetivo na linha abaixo da tabela. O Desvio é calculado automaticamente" sqref="A1" xr:uid="{00000000-0002-0000-0000-000000000000}"/>
    <dataValidation allowBlank="1" showInputMessage="1" showErrorMessage="1" prompt="Introduza o nome do Vendedor na célula à direita" sqref="I1" xr:uid="{00000000-0002-0000-0000-000001000000}"/>
    <dataValidation allowBlank="1" showInputMessage="1" showErrorMessage="1" prompt="Introduza o nome do Vendedor nesta célula" sqref="J1" xr:uid="{00000000-0002-0000-0000-000002000000}"/>
    <dataValidation allowBlank="1" showInputMessage="1" showErrorMessage="1" prompt="Introduza a Localização na célula à direita" sqref="I3" xr:uid="{00000000-0002-0000-0000-000003000000}"/>
    <dataValidation allowBlank="1" showInputMessage="1" showErrorMessage="1" prompt="Introduza a Localização nesta célula" sqref="J3" xr:uid="{00000000-0002-0000-0000-000004000000}"/>
    <dataValidation allowBlank="1" showInputMessage="1" showErrorMessage="1" prompt="Introduza a Data de Fim da Semana na célula à direita" sqref="L1" xr:uid="{00000000-0002-0000-0000-000005000000}"/>
    <dataValidation allowBlank="1" showInputMessage="1" showErrorMessage="1" prompt="Introduza a Data de Fim da Semana nesta célula" sqref="M1" xr:uid="{00000000-0002-0000-0000-000006000000}"/>
    <dataValidation allowBlank="1" showInputMessage="1" showErrorMessage="1" prompt="Introduza a Data de Hoje na célula à direita" sqref="L3" xr:uid="{00000000-0002-0000-0000-000007000000}"/>
    <dataValidation allowBlank="1" showInputMessage="1" showErrorMessage="1" prompt="Introduza a Data de Hoje nesta célula" sqref="M3" xr:uid="{00000000-0002-0000-0000-000008000000}"/>
    <dataValidation allowBlank="1" showInputMessage="1" showErrorMessage="1" prompt="Introduza os Dias nesta coluna, abaixo deste cabeçalho" sqref="B5" xr:uid="{00000000-0002-0000-0000-000009000000}"/>
    <dataValidation allowBlank="1" showInputMessage="1" showErrorMessage="1" prompt="Introduza o montante das Vendas Internas nesta coluna, abaixo deste cabeçalho" sqref="C5" xr:uid="{00000000-0002-0000-0000-00000A000000}"/>
    <dataValidation allowBlank="1" showInputMessage="1" showErrorMessage="1" prompt="Introduza o montante das Vendas no Terreno nesta coluna, abaixo deste cabeçalho" sqref="D5" xr:uid="{00000000-0002-0000-0000-00000B000000}"/>
    <dataValidation allowBlank="1" showInputMessage="1" showErrorMessage="1" prompt="Introduza o custo das Visitas ao Estabelecimento nesta coluna, abaixo deste cabeçalho" sqref="E5" xr:uid="{00000000-0002-0000-0000-00000C000000}"/>
    <dataValidation allowBlank="1" showInputMessage="1" showErrorMessage="1" prompt="Introduza o custo das Chamadas Efetuadas nesta coluna, abaixo deste cabeçalho" sqref="F5" xr:uid="{00000000-0002-0000-0000-00000D000000}"/>
    <dataValidation allowBlank="1" showInputMessage="1" showErrorMessage="1" prompt="Introduza o custo das Chamadas a Contactos Conhecidos nesta coluna, abaixo deste cabeçalho" sqref="G5" xr:uid="{00000000-0002-0000-0000-00000E000000}"/>
    <dataValidation allowBlank="1" showInputMessage="1" showErrorMessage="1" prompt="Introduza o custo das Chamadas a Novos Contactos nesta coluna, abaixo deste cabeçalho" sqref="H5" xr:uid="{00000000-0002-0000-0000-00000F000000}"/>
    <dataValidation allowBlank="1" showInputMessage="1" showErrorMessage="1" prompt="Introduza o custo dos Quartos Para Clientes nesta coluna, abaixo deste cabeçalho" sqref="I5" xr:uid="{00000000-0002-0000-0000-000010000000}"/>
    <dataValidation allowBlank="1" showInputMessage="1" showErrorMessage="1" prompt="Introduza o custo da Alimentação nesta coluna, abaixo deste cabeçalho" sqref="J5" xr:uid="{00000000-0002-0000-0000-000011000000}"/>
    <dataValidation allowBlank="1" showInputMessage="1" showErrorMessage="1" prompt="Introduza o Aluguer de Sala de Reuniões nesta coluna, abaixo deste cabeçalho" sqref="K5" xr:uid="{00000000-0002-0000-0000-000012000000}"/>
    <dataValidation allowBlank="1" showInputMessage="1" showErrorMessage="1" prompt="Introduza Outros custos nesta coluna, abaixo deste cabeçalho" sqref="L5" xr:uid="{00000000-0002-0000-0000-000013000000}"/>
    <dataValidation allowBlank="1" showInputMessage="1" showErrorMessage="1" prompt="O Total é calculado automaticamente nesta coluna, abaixo deste cabeçalho. Introduza o valor do Objetivo nas células por baixo da tabela e o Desvio é calculado automaticamente" sqref="M5" xr:uid="{00000000-0002-0000-0000-000014000000}"/>
    <dataValidation allowBlank="1" showInputMessage="1" showErrorMessage="1" prompt="Introduza os valores do Objetivo na célula à direita. O Desvio é calculado automaticamente nas células abaixo" sqref="B15" xr:uid="{00000000-0002-0000-0000-000015000000}"/>
    <dataValidation allowBlank="1" showInputMessage="1" showErrorMessage="1" prompt="O Desvio é calculado automaticamente e os ícones são atualizados nas células à direita. Introduza a Explicação e Aprovação nas células abaixo" sqref="B16" xr:uid="{00000000-0002-0000-0000-000016000000}"/>
    <dataValidation allowBlank="1" showInputMessage="1" showErrorMessage="1" prompt="Introduza a Explicação nesta célula e a Aprovação na célula C20" sqref="B18:F19" xr:uid="{00000000-0002-0000-0000-000017000000}"/>
    <dataValidation allowBlank="1" showInputMessage="1" showErrorMessage="1" prompt="Introduza a Aprovação na célula à direita" sqref="B20" xr:uid="{00000000-0002-0000-0000-000018000000}"/>
    <dataValidation allowBlank="1" showInputMessage="1" showErrorMessage="1" prompt="Introduza a Aprovação nesta célula" sqref="C20:F20" xr:uid="{00000000-0002-0000-0000-000019000000}"/>
    <dataValidation allowBlank="1" showInputMessage="1" showErrorMessage="1" prompt="O título desta folha de cálculo está nesta célula. Introduza o nome do Vendedor na célula J1, a Localização na célula J3 e as Datas nas células M1 e M3" sqref="B1:H4" xr:uid="{00000000-0002-0000-0000-00001A000000}"/>
  </dataValidations>
  <printOptions horizontalCentered="1"/>
  <pageMargins left="0.25" right="0.25" top="0.75" bottom="0.75" header="0.3" footer="0.3"/>
  <pageSetup paperSize="9" scale="78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Atividade de Vendas Semanal</vt:lpstr>
      <vt:lpstr>ÁreaDeTítuloDaLinha1..J3</vt:lpstr>
      <vt:lpstr>ÁreaDeTítuloDaLinha2..M3</vt:lpstr>
      <vt:lpstr>Título1</vt:lpstr>
      <vt:lpstr>'Atividade de Vendas Semanal'!Títulos_de_Impressão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2018-02-27T05:25:49Z</dcterms:created>
  <dcterms:modified xsi:type="dcterms:W3CDTF">2018-09-13T06:31:34Z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