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bookViews>
    <workbookView xWindow="0" yWindow="0" windowWidth="20490" windowHeight="6930" xr2:uid="{00000000-000D-0000-FFFF-FFFF00000000}"/>
  </bookViews>
  <sheets>
    <sheet name="每周销售活动" sheetId="1" r:id="rId1"/>
  </sheets>
  <definedNames>
    <definedName name="_xlnm.Print_Titles" localSheetId="0">每周销售活动!$5:$5</definedName>
    <definedName name="标题1">活动[[#Headers],[日子]]</definedName>
    <definedName name="行标题区域1.J3">每周销售活动!$I$1:$I$2</definedName>
    <definedName name="行标题区域2..M3">每周销售活动!$L$1:$L$2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F16" i="1" l="1"/>
  <c r="C13" i="1" l="1"/>
  <c r="C16" i="1" l="1"/>
  <c r="D13" i="1"/>
  <c r="D16" i="1" s="1"/>
  <c r="E13" i="1"/>
  <c r="F13" i="1"/>
  <c r="G13" i="1"/>
  <c r="G16" i="1" s="1"/>
  <c r="H13" i="1"/>
  <c r="H16" i="1" s="1"/>
  <c r="I16" i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<sst xmlns="http://schemas.openxmlformats.org/spreadsheetml/2006/main" count="33" uniqueCount="30">
  <si>
    <t>日子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</si>
  <si>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</si>
  <si>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</si>
  <si>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</si>
  <si>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</si>
  <si>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</si>
  <si>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</si>
  <si>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</si>
  <si>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总计</t>
  </si>
  <si>
    <t>目标</t>
  </si>
  <si>
    <t>差额</t>
  </si>
  <si>
    <t>*解释</t>
  </si>
  <si>
    <t>审批</t>
  </si>
  <si>
    <t>销售办公室内</t>
  </si>
  <si>
    <t>办公室外</t>
  </si>
  <si>
    <t>办公室访问</t>
  </si>
  <si>
    <t>外线电话</t>
  </si>
  <si>
    <t>文件电话</t>
  </si>
  <si>
    <t>新帐户电话</t>
  </si>
  <si>
    <t>销售人员</t>
  </si>
  <si>
    <t>地点</t>
  </si>
  <si>
    <t>来宾室</t>
  </si>
  <si>
    <t>姓名</t>
  </si>
  <si>
    <t>食品和饮料</t>
  </si>
  <si>
    <t>抵押房间出租</t>
  </si>
  <si>
    <t>周结束日期</t>
  </si>
  <si>
    <t>今天的日期</t>
  </si>
  <si>
    <t>其他*</t>
  </si>
  <si>
    <t>日期</t>
  </si>
  <si>
    <r>
      <rPr>
        <b/>
        <sz val="24"/>
        <color theme="3"/>
        <rFont val="Microsoft YaHei UI"/>
        <family val="2"/>
        <charset val="134"/>
      </rPr>
      <t>每周</t>
    </r>
    <r>
      <rPr>
        <sz val="24"/>
        <color theme="4" tint="-0.499984740745262"/>
        <rFont val="Microsoft YaHei UI"/>
        <family val="2"/>
        <charset val="134"/>
      </rPr>
      <t>销售活动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</si>
</sst>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26" x14ac:knownFonts="1">
    <font>
      <sz val="11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i/>
      <sz val="11"/>
      <color theme="3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4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8"/>
      <color theme="0"/>
      <name val="Microsoft YaHei UI"/>
      <family val="2"/>
      <charset val="134"/>
    </font>
    <font>
      <sz val="11"/>
      <color theme="5" tint="-0.24994659260841701"/>
      <name val="Microsoft YaHei UI"/>
      <family val="2"/>
      <charset val="134"/>
    </font>
    <font>
      <b/>
      <sz val="11"/>
      <color theme="5" tint="-0.249977111117893"/>
      <name val="Microsoft YaHei UI"/>
      <family val="2"/>
      <charset val="134"/>
    </font>
    <font>
      <b/>
      <sz val="11"/>
      <color theme="5" tint="-0.499984740745262"/>
      <name val="Microsoft YaHei UI"/>
      <family val="2"/>
      <charset val="134"/>
    </font>
    <font>
      <sz val="9"/>
      <name val="Microsoft YaHei UI"/>
      <family val="2"/>
      <charset val="134"/>
    </font>
    <font>
      <sz val="24"/>
      <color theme="4" tint="-0.499984740745262"/>
      <name val="Microsoft YaHei UI"/>
      <family val="2"/>
      <charset val="134"/>
    </font>
    <font>
      <b/>
      <sz val="24"/>
      <color theme="3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 applyNumberFormat="0" applyFill="0" applyBorder="0" applyProtection="0">
      <alignment wrapText="1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14" fontId="6" fillId="0" borderId="0" applyFill="0" applyBorder="0" applyAlignment="0" applyProtection="0"/>
    <xf numFmtId="0" fontId="20" fillId="0" borderId="0" applyNumberFormat="0" applyFill="0" applyBorder="0" applyProtection="0">
      <alignment horizontal="left" wrapText="1"/>
    </xf>
    <xf numFmtId="0" fontId="11" fillId="0" borderId="0" applyNumberFormat="0" applyFill="0" applyBorder="0" applyProtection="0">
      <alignment vertical="center"/>
    </xf>
    <xf numFmtId="7" fontId="6" fillId="0" borderId="0" applyFill="0" applyBorder="0" applyProtection="0">
      <alignment vertical="center"/>
    </xf>
    <xf numFmtId="0" fontId="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0" borderId="10" applyNumberFormat="0" applyFill="0" applyProtection="0">
      <alignment vertical="top" wrapText="1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177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9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6" fillId="4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18" applyNumberFormat="0" applyAlignment="0" applyProtection="0"/>
    <xf numFmtId="0" fontId="15" fillId="10" borderId="19" applyNumberFormat="0" applyAlignment="0" applyProtection="0"/>
    <xf numFmtId="0" fontId="4" fillId="10" borderId="18" applyNumberFormat="0" applyAlignment="0" applyProtection="0"/>
    <xf numFmtId="0" fontId="13" fillId="0" borderId="20" applyNumberFormat="0" applyFill="0" applyAlignment="0" applyProtection="0"/>
    <xf numFmtId="0" fontId="5" fillId="11" borderId="21" applyNumberFormat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0" xfId="0">
      <alignment wrapText="1"/>
    </xf>
    <xf numFmtId="0" fontId="20" fillId="0" borderId="0" xfId="5">
      <alignment horizontal="left" wrapText="1"/>
    </xf>
    <xf numFmtId="0" fontId="11" fillId="0" borderId="0" xfId="6">
      <alignment vertical="center"/>
    </xf>
    <xf numFmtId="7" fontId="0" fillId="0" borderId="0" xfId="7" applyFont="1">
      <alignment vertical="center"/>
    </xf>
    <xf numFmtId="7" fontId="0" fillId="3" borderId="2" xfId="7" applyFont="1" applyFill="1" applyBorder="1">
      <alignment vertical="center"/>
    </xf>
    <xf numFmtId="7" fontId="0" fillId="3" borderId="3" xfId="7" applyFont="1" applyFill="1" applyBorder="1">
      <alignment vertical="center"/>
    </xf>
    <xf numFmtId="7" fontId="0" fillId="3" borderId="5" xfId="7" applyFont="1" applyFill="1" applyBorder="1">
      <alignment vertical="center"/>
    </xf>
    <xf numFmtId="0" fontId="21" fillId="0" borderId="0" xfId="5" applyFont="1">
      <alignment horizontal="left" wrapText="1"/>
    </xf>
    <xf numFmtId="7" fontId="0" fillId="2" borderId="0" xfId="8" applyNumberFormat="1" applyFont="1" applyAlignment="1">
      <alignment vertical="center"/>
    </xf>
    <xf numFmtId="0" fontId="2" fillId="5" borderId="0" xfId="9" applyFont="1" applyFill="1" applyAlignment="1">
      <alignment vertical="center"/>
    </xf>
    <xf numFmtId="7" fontId="2" fillId="5" borderId="0" xfId="7" applyFont="1" applyFill="1">
      <alignment vertical="center"/>
    </xf>
    <xf numFmtId="7" fontId="2" fillId="5" borderId="0" xfId="7" applyNumberFormat="1" applyFont="1" applyFill="1" applyAlignment="1">
      <alignment vertical="center"/>
    </xf>
    <xf numFmtId="7" fontId="22" fillId="3" borderId="1" xfId="7" applyFont="1" applyFill="1" applyBorder="1">
      <alignment vertical="center"/>
    </xf>
    <xf numFmtId="7" fontId="22" fillId="3" borderId="4" xfId="7" applyFont="1" applyFill="1" applyBorder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16" fillId="0" borderId="0" xfId="1" applyAlignment="1">
      <alignment horizontal="left" vertical="center"/>
    </xf>
    <xf numFmtId="0" fontId="6" fillId="0" borderId="0" xfId="2">
      <alignment horizontal="right"/>
    </xf>
    <xf numFmtId="0" fontId="6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NumberFormat="1" applyFont="1" applyAlignment="1">
      <alignment horizontal="left"/>
    </xf>
    <xf numFmtId="14" fontId="6" fillId="0" borderId="0" xfId="4" applyNumberFormat="1" applyAlignment="1">
      <alignment horizontal="left"/>
    </xf>
    <xf numFmtId="14" fontId="0" fillId="0" borderId="0" xfId="4" applyNumberFormat="1" applyFont="1" applyAlignment="1">
      <alignment horizontal="left" vertical="center"/>
    </xf>
    <xf numFmtId="14" fontId="6" fillId="0" borderId="0" xfId="4" applyNumberFormat="1" applyAlignment="1">
      <alignment horizontal="left" vertical="center"/>
    </xf>
    <xf numFmtId="0" fontId="6" fillId="0" borderId="11" xfId="11" applyFont="1" applyBorder="1" applyAlignment="1">
      <alignment horizontal="left" vertical="top"/>
    </xf>
    <xf numFmtId="0" fontId="6" fillId="0" borderId="12" xfId="11" applyFont="1" applyBorder="1" applyAlignment="1">
      <alignment horizontal="left" vertical="top"/>
    </xf>
    <xf numFmtId="0" fontId="6" fillId="0" borderId="17" xfId="11" applyFont="1" applyBorder="1" applyAlignment="1">
      <alignment horizontal="left" vertical="top"/>
    </xf>
    <xf numFmtId="0" fontId="6" fillId="0" borderId="14" xfId="11" applyFont="1" applyBorder="1" applyAlignment="1">
      <alignment horizontal="left" vertical="top"/>
    </xf>
    <xf numFmtId="0" fontId="6" fillId="0" borderId="15" xfId="11" applyFont="1" applyBorder="1" applyAlignment="1">
      <alignment horizontal="left" vertical="top"/>
    </xf>
    <xf numFmtId="0" fontId="6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57">
    <cellStyle name="20% - 着色 1" xfId="34" builtinId="30" customBuiltin="1"/>
    <cellStyle name="20% - 着色 2" xfId="38" builtinId="34" customBuiltin="1"/>
    <cellStyle name="20% - 着色 3" xfId="42" builtinId="38" customBuiltin="1"/>
    <cellStyle name="20% - 着色 4" xfId="46" builtinId="42" customBuiltin="1"/>
    <cellStyle name="20% - 着色 5" xfId="50" builtinId="46" customBuiltin="1"/>
    <cellStyle name="20% - 着色 6" xfId="54" builtinId="50" customBuiltin="1"/>
    <cellStyle name="40% - 着色 1" xfId="35" builtinId="31" customBuiltin="1"/>
    <cellStyle name="40% - 着色 2" xfId="39" builtinId="35" customBuiltin="1"/>
    <cellStyle name="40% - 着色 3" xfId="43" builtinId="39" customBuiltin="1"/>
    <cellStyle name="40% - 着色 4" xfId="47" builtinId="43" customBuiltin="1"/>
    <cellStyle name="40% - 着色 5" xfId="51" builtinId="47" customBuiltin="1"/>
    <cellStyle name="40% - 着色 6" xfId="55" builtinId="51" customBuiltin="1"/>
    <cellStyle name="60% - 着色 1" xfId="36" builtinId="32" customBuiltin="1"/>
    <cellStyle name="60% - 着色 2" xfId="40" builtinId="36" customBuiltin="1"/>
    <cellStyle name="60% - 着色 3" xfId="44" builtinId="40" customBuiltin="1"/>
    <cellStyle name="60% - 着色 4" xfId="48" builtinId="44" customBuiltin="1"/>
    <cellStyle name="60% - 着色 5" xfId="52" builtinId="48" customBuiltin="1"/>
    <cellStyle name="60% - 着色 6" xfId="56" builtinId="52" customBuiltin="1"/>
    <cellStyle name="百分比" xfId="16" builtinId="5" customBuiltin="1"/>
    <cellStyle name="备注" xfId="11" xr:uid="{00000000-0005-0000-0000-000011000000}"/>
    <cellStyle name="标签" xfId="2" xr:uid="{00000000-0005-0000-0000-00000E000000}"/>
    <cellStyle name="标题" xfId="1" builtinId="15" customBuiltin="1"/>
    <cellStyle name="标题 1" xfId="17" builtinId="16" customBuiltin="1"/>
    <cellStyle name="标题 2" xfId="18" builtinId="17" customBuiltin="1"/>
    <cellStyle name="标题 3" xfId="19" builtinId="18" customBuiltin="1"/>
    <cellStyle name="标题 4" xfId="23" builtinId="19" customBuiltin="1"/>
    <cellStyle name="表标题" xfId="5" xr:uid="{00000000-0005-0000-0000-000013000000}"/>
    <cellStyle name="表总计" xfId="9" xr:uid="{00000000-0005-0000-0000-000014000000}"/>
    <cellStyle name="差" xfId="25" builtinId="27" customBuiltin="1"/>
    <cellStyle name="常规" xfId="0" builtinId="0" customBuiltin="1"/>
    <cellStyle name="好" xfId="24" builtinId="26" customBuiltin="1"/>
    <cellStyle name="汇总" xfId="22" builtinId="25" customBuiltin="1"/>
    <cellStyle name="货币" xfId="14" builtinId="4" customBuiltin="1"/>
    <cellStyle name="货币[0]" xfId="15" builtinId="7" customBuiltin="1"/>
    <cellStyle name="货币自定义" xfId="7" xr:uid="{00000000-0005-0000-0000-000004000000}"/>
    <cellStyle name="计算" xfId="29" builtinId="22" customBuiltin="1"/>
    <cellStyle name="检查单元格" xfId="31" builtinId="23" customBuiltin="1"/>
    <cellStyle name="解释性文本" xfId="21" builtinId="53" customBuiltin="1"/>
    <cellStyle name="警告文本" xfId="32" builtinId="11" customBuiltin="1"/>
    <cellStyle name="链接单元格" xfId="30" builtinId="24" customBuiltin="1"/>
    <cellStyle name="目标差异" xfId="10" xr:uid="{00000000-0005-0000-0000-000009000000}"/>
    <cellStyle name="千位分隔" xfId="12" builtinId="3" customBuiltin="1"/>
    <cellStyle name="千位分隔[0]" xfId="13" builtinId="6" customBuiltin="1"/>
    <cellStyle name="请勿输入" xfId="8" xr:uid="{00000000-0005-0000-0000-000007000000}"/>
    <cellStyle name="日期自定义" xfId="4" xr:uid="{00000000-0005-0000-0000-000005000000}"/>
    <cellStyle name="适中" xfId="26" builtinId="28" customBuiltin="1"/>
    <cellStyle name="输出" xfId="28" builtinId="21" customBuiltin="1"/>
    <cellStyle name="输入" xfId="27" builtinId="20" customBuiltin="1"/>
    <cellStyle name="输入自定义" xfId="3" xr:uid="{00000000-0005-0000-0000-00000D000000}"/>
    <cellStyle name="星期几" xfId="6" xr:uid="{00000000-0005-0000-0000-000006000000}"/>
    <cellStyle name="着色 1" xfId="33" builtinId="29" customBuiltin="1"/>
    <cellStyle name="着色 2" xfId="37" builtinId="33" customBuiltin="1"/>
    <cellStyle name="着色 3" xfId="41" builtinId="37" customBuiltin="1"/>
    <cellStyle name="着色 4" xfId="45" builtinId="41" customBuiltin="1"/>
    <cellStyle name="着色 5" xfId="49" builtinId="45" customBuiltin="1"/>
    <cellStyle name="着色 6" xfId="53" builtinId="49" customBuiltin="1"/>
    <cellStyle name="注释" xfId="20" builtinId="1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YaHei UI"/>
        <family val="2"/>
        <charset val="134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78" formatCode="&quot;$&quot;#,##0.0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活动" displayName="活动" ref="B5:M13" totalsRowCount="1" totalsRowDxfId="13">
  <tableColumns count="12">
    <tableColumn id="1" xr3:uid="{00000000-0010-0000-0000-000001000000}" name="日子" totalsRowLabel="总计" totalsRowDxfId="11" dataCellStyle="表总计" totalsRowCellStyle="表总计"/>
    <tableColumn id="2" xr3:uid="{00000000-0010-0000-0000-000002000000}" name="销售办公室内" totalsRowFunction="sum" totalsRowDxfId="10" dataCellStyle="货币自定义" totalsRowCellStyle="货币自定义"/>
    <tableColumn id="3" xr3:uid="{00000000-0010-0000-0000-000003000000}" name="办公室外" totalsRowFunction="sum" totalsRowDxfId="9" dataCellStyle="货币自定义" totalsRowCellStyle="货币自定义"/>
    <tableColumn id="4" xr3:uid="{00000000-0010-0000-0000-000004000000}" name="办公室访问" totalsRowFunction="sum" totalsRowDxfId="8" dataCellStyle="货币自定义" totalsRowCellStyle="货币自定义"/>
    <tableColumn id="5" xr3:uid="{00000000-0010-0000-0000-000005000000}" name="外线电话" totalsRowFunction="sum" totalsRowDxfId="7" dataCellStyle="货币自定义" totalsRowCellStyle="货币自定义"/>
    <tableColumn id="6" xr3:uid="{00000000-0010-0000-0000-000006000000}" name="文件电话" totalsRowFunction="sum" totalsRowDxfId="6" dataCellStyle="货币自定义" totalsRowCellStyle="货币自定义"/>
    <tableColumn id="7" xr3:uid="{00000000-0010-0000-0000-000007000000}" name="新帐户电话" totalsRowFunction="sum" totalsRowDxfId="5" dataCellStyle="货币自定义" totalsRowCellStyle="货币自定义"/>
    <tableColumn id="8" xr3:uid="{00000000-0010-0000-0000-000008000000}" name="来宾室" totalsRowFunction="sum" totalsRowDxfId="4" dataCellStyle="货币自定义" totalsRowCellStyle="货币自定义"/>
    <tableColumn id="9" xr3:uid="{00000000-0010-0000-0000-000009000000}" name="食品和饮料" totalsRowFunction="sum" totalsRowDxfId="3" dataCellStyle="货币自定义" totalsRowCellStyle="货币自定义"/>
    <tableColumn id="10" xr3:uid="{00000000-0010-0000-0000-00000A000000}" name="抵押房间出租" totalsRowFunction="sum" totalsRowDxfId="2" dataCellStyle="货币自定义" totalsRowCellStyle="货币自定义"/>
    <tableColumn id="11" xr3:uid="{00000000-0010-0000-0000-00000B000000}" name="其他*" totalsRowFunction="sum" totalsRowDxfId="1" dataCellStyle="货币自定义" totalsRowCellStyle="货币自定义"/>
    <tableColumn id="12" xr3:uid="{00000000-0010-0000-0000-00000C000000}" name="总计" totalsRowFunction="sum" dataDxfId="12" totalsRowDxfId="0" dataCellStyle="货币自定义" totalsRowCellStyle="货币自定义">
      <calculatedColumnFormula>SUM(活动[[#This Row],[销售办公室内]:[其他*]])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在此表中输入星期几和各种销售成本，包括办公室拜访、外部电话、食品和饮品以及会议室租赁。会自动计算得出总计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3"/>
  <cols>
    <col min="1" max="1" width="2.33203125" customWidth="1"/>
    <col min="2" max="2" width="11.109375" customWidth="1"/>
    <col min="3" max="8" width="13.6640625" customWidth="1"/>
    <col min="9" max="9" width="14.21875" customWidth="1"/>
    <col min="10" max="13" width="13.6640625" customWidth="1"/>
    <col min="14" max="14" width="2.6640625" customWidth="1"/>
  </cols>
  <sheetData>
    <row r="1" spans="2:13" ht="12" customHeight="1" x14ac:dyDescent="0.3">
      <c r="B1" s="16" t="s">
        <v>29</v>
      </c>
      <c r="C1" s="16"/>
      <c r="D1" s="16"/>
      <c r="E1" s="16"/>
      <c r="F1" s="16"/>
      <c r="G1" s="16"/>
      <c r="H1" s="16"/>
      <c r="I1" s="17" t="s">
        <v>19</v>
      </c>
      <c r="J1" s="30" t="s">
        <v>22</v>
      </c>
      <c r="K1" s="30"/>
      <c r="L1" s="17" t="s">
        <v>25</v>
      </c>
      <c r="M1" s="20" t="s">
        <v>28</v>
      </c>
    </row>
    <row r="2" spans="2:13" ht="20.25" customHeight="1" x14ac:dyDescent="0.3">
      <c r="B2" s="16"/>
      <c r="C2" s="16"/>
      <c r="D2" s="16"/>
      <c r="E2" s="16"/>
      <c r="F2" s="16"/>
      <c r="G2" s="16"/>
      <c r="H2" s="16"/>
      <c r="I2" s="17"/>
      <c r="J2" s="30"/>
      <c r="K2" s="30"/>
      <c r="L2" s="17"/>
      <c r="M2" s="21"/>
    </row>
    <row r="3" spans="2:13" ht="20.25" customHeight="1" x14ac:dyDescent="0.3">
      <c r="B3" s="16"/>
      <c r="C3" s="16"/>
      <c r="D3" s="16"/>
      <c r="E3" s="16"/>
      <c r="F3" s="16"/>
      <c r="G3" s="16"/>
      <c r="H3" s="16"/>
      <c r="I3" s="18" t="s">
        <v>20</v>
      </c>
      <c r="J3" s="19" t="s">
        <v>20</v>
      </c>
      <c r="K3" s="19"/>
      <c r="L3" s="18" t="s">
        <v>26</v>
      </c>
      <c r="M3" s="22" t="s">
        <v>28</v>
      </c>
    </row>
    <row r="4" spans="2:13" ht="29.25" customHeight="1" x14ac:dyDescent="0.3">
      <c r="B4" s="16"/>
      <c r="C4" s="16"/>
      <c r="D4" s="16"/>
      <c r="E4" s="16"/>
      <c r="F4" s="16"/>
      <c r="G4" s="16"/>
      <c r="H4" s="16"/>
      <c r="I4" s="18"/>
      <c r="J4" s="19"/>
      <c r="K4" s="19"/>
      <c r="L4" s="18"/>
      <c r="M4" s="23"/>
    </row>
    <row r="5" spans="2:13" ht="30.75" customHeight="1" x14ac:dyDescent="0.3">
      <c r="B5" s="7" t="s">
        <v>0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21</v>
      </c>
      <c r="J5" s="1" t="s">
        <v>23</v>
      </c>
      <c r="K5" s="1" t="s">
        <v>24</v>
      </c>
      <c r="L5" s="1" t="s">
        <v>27</v>
      </c>
      <c r="M5" s="1" t="s">
        <v>8</v>
      </c>
    </row>
    <row r="6" spans="2:13" ht="20.25" customHeight="1" x14ac:dyDescent="0.3">
      <c r="B6" s="2" t="s">
        <v>1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8">
        <f>SUM(活动[[#This Row],[销售办公室内]:[其他*]])</f>
        <v>210</v>
      </c>
    </row>
    <row r="7" spans="2:13" ht="20.25" customHeight="1" x14ac:dyDescent="0.3">
      <c r="B7" s="2" t="s">
        <v>2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8">
        <f>SUM(活动[[#This Row],[销售办公室内]:[其他*]])</f>
        <v>338</v>
      </c>
    </row>
    <row r="8" spans="2:13" ht="20.25" customHeight="1" x14ac:dyDescent="0.3">
      <c r="B8" s="2" t="s">
        <v>3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8">
        <f>SUM(活动[[#This Row],[销售办公室内]:[其他*]])</f>
        <v>710</v>
      </c>
    </row>
    <row r="9" spans="2:13" ht="20.25" customHeight="1" x14ac:dyDescent="0.3">
      <c r="B9" s="2" t="s">
        <v>4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8">
        <f>SUM(活动[[#This Row],[销售办公室内]:[其他*]])</f>
        <v>425</v>
      </c>
    </row>
    <row r="10" spans="2:13" ht="20.25" customHeight="1" x14ac:dyDescent="0.3">
      <c r="B10" s="2" t="s">
        <v>5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8">
        <f>SUM(活动[[#This Row],[销售办公室内]:[其他*]])</f>
        <v>378</v>
      </c>
    </row>
    <row r="11" spans="2:13" ht="20.25" customHeight="1" x14ac:dyDescent="0.3">
      <c r="B11" s="2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8">
        <f>SUM(活动[[#This Row],[销售办公室内]:[其他*]])</f>
        <v>0</v>
      </c>
    </row>
    <row r="12" spans="2:13" ht="20.25" customHeight="1" x14ac:dyDescent="0.3">
      <c r="B12" s="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8">
        <f>SUM(活动[[#This Row],[销售办公室内]:[其他*]])</f>
        <v>0</v>
      </c>
    </row>
    <row r="13" spans="2:13" ht="20.25" customHeight="1" x14ac:dyDescent="0.3">
      <c r="B13" s="9" t="s">
        <v>8</v>
      </c>
      <c r="C13" s="10">
        <f>SUBTOTAL(109,活动[销售办公室内])</f>
        <v>176</v>
      </c>
      <c r="D13" s="10">
        <f>SUBTOTAL(109,活动[办公室外])</f>
        <v>324</v>
      </c>
      <c r="E13" s="10">
        <f>SUBTOTAL(109,活动[办公室访问])</f>
        <v>65</v>
      </c>
      <c r="F13" s="10">
        <f>SUBTOTAL(109,活动[外线电话])</f>
        <v>177</v>
      </c>
      <c r="G13" s="10">
        <f>SUBTOTAL(109,活动[文件电话])</f>
        <v>372</v>
      </c>
      <c r="H13" s="10">
        <f>SUBTOTAL(109,活动[新帐户电话])</f>
        <v>220</v>
      </c>
      <c r="I13" s="10">
        <f>SUBTOTAL(109,活动[来宾室])</f>
        <v>727</v>
      </c>
      <c r="J13" s="10">
        <f>SUBTOTAL(109,活动[食品和饮料])</f>
        <v>0</v>
      </c>
      <c r="K13" s="10">
        <f>SUBTOTAL(109,活动[抵押房间出租])</f>
        <v>0</v>
      </c>
      <c r="L13" s="10">
        <f>SUBTOTAL(109,活动[其他*])</f>
        <v>0</v>
      </c>
      <c r="M13" s="11">
        <f>SUBTOTAL(109,活动[总计])</f>
        <v>2061</v>
      </c>
    </row>
    <row r="14" spans="2:13" ht="20.25" customHeigh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0.25" customHeight="1" x14ac:dyDescent="0.3">
      <c r="B15" s="12" t="s">
        <v>9</v>
      </c>
      <c r="C15" s="4">
        <v>200</v>
      </c>
      <c r="D15" s="4">
        <v>400</v>
      </c>
      <c r="E15" s="4">
        <v>300</v>
      </c>
      <c r="F15" s="4">
        <v>65</v>
      </c>
      <c r="G15" s="4">
        <v>500</v>
      </c>
      <c r="H15" s="4">
        <v>300</v>
      </c>
      <c r="I15" s="4">
        <v>400</v>
      </c>
      <c r="J15" s="4">
        <v>600</v>
      </c>
      <c r="K15" s="4">
        <v>300</v>
      </c>
      <c r="L15" s="4">
        <v>300</v>
      </c>
      <c r="M15" s="5">
        <f>SUM(C15:L15)</f>
        <v>3365</v>
      </c>
    </row>
    <row r="16" spans="2:13" ht="20.25" customHeight="1" x14ac:dyDescent="0.3">
      <c r="B16" s="13" t="s">
        <v>10</v>
      </c>
      <c r="C16" s="6">
        <f>SUM(活动[[#Totals],[销售办公室内]]-C15)</f>
        <v>-24</v>
      </c>
      <c r="D16" s="6">
        <f>SUM(活动[[#Totals],[办公室外]]-D15)</f>
        <v>-76</v>
      </c>
      <c r="E16" s="6">
        <f>SUM(活动[[#Totals],[办公室访问]]-E15)</f>
        <v>-235</v>
      </c>
      <c r="F16" s="6">
        <f>SUM(活动[[#Totals],[外线电话]]-F15)</f>
        <v>112</v>
      </c>
      <c r="G16" s="6">
        <f>SUM(活动[[#Totals],[文件电话]]-G15)</f>
        <v>-128</v>
      </c>
      <c r="H16" s="6">
        <f>SUM(活动[[#Totals],[新帐户电话]]-H15)</f>
        <v>-80</v>
      </c>
      <c r="I16" s="6">
        <f>SUM(活动[[#Totals],[来宾室]]-I15)</f>
        <v>327</v>
      </c>
      <c r="J16" s="6">
        <f>SUM(活动[[#Totals],[食品和饮料]]-J15)</f>
        <v>-600</v>
      </c>
      <c r="K16" s="6">
        <f>SUM(活动[[#Totals],[抵押房间出租]]-K15)</f>
        <v>-300</v>
      </c>
      <c r="L16" s="6">
        <f>SUM(活动[[#Totals],[其他*]]-L15)</f>
        <v>-300</v>
      </c>
      <c r="M16" s="5">
        <f>SUM(C16:L16)</f>
        <v>-1304</v>
      </c>
    </row>
    <row r="17" spans="2:6" ht="40.5" customHeight="1" x14ac:dyDescent="0.3"/>
    <row r="18" spans="2:6" ht="20.25" customHeight="1" x14ac:dyDescent="0.3">
      <c r="B18" s="24" t="s">
        <v>11</v>
      </c>
      <c r="C18" s="25"/>
      <c r="D18" s="25"/>
      <c r="E18" s="25"/>
      <c r="F18" s="26"/>
    </row>
    <row r="19" spans="2:6" ht="20.25" customHeight="1" x14ac:dyDescent="0.3">
      <c r="B19" s="27"/>
      <c r="C19" s="28"/>
      <c r="D19" s="28"/>
      <c r="E19" s="28"/>
      <c r="F19" s="29"/>
    </row>
    <row r="20" spans="2:6" ht="27.75" customHeight="1" x14ac:dyDescent="0.3">
      <c r="B20" t="s">
        <v>12</v>
      </c>
      <c r="C20" s="15"/>
      <c r="D20" s="15"/>
      <c r="E20" s="15"/>
      <c r="F20" s="15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phoneticPr fontId="23" type="noConversion"/>
  <dataValidations count="27">
    <dataValidation allowBlank="1" showInputMessage="1" showErrorMessage="1" prompt="在此工作表中创建“每周销售活动”报表。在“活动”表中输入销售详细信息，在表格下方的行中输入目标金额。会自动计算得出差异" sqref="A1" xr:uid="{00000000-0002-0000-0000-000000000000}"/>
    <dataValidation allowBlank="1" showInputMessage="1" showErrorMessage="1" prompt="在右侧单元格中输入销售员姓名" sqref="I1" xr:uid="{00000000-0002-0000-0000-000001000000}"/>
    <dataValidation allowBlank="1" showInputMessage="1" showErrorMessage="1" prompt="在此单元格中输入销售员姓名" sqref="J1" xr:uid="{00000000-0002-0000-0000-000002000000}"/>
    <dataValidation allowBlank="1" showInputMessage="1" showErrorMessage="1" prompt="在右侧单元格中输入地点" sqref="I3" xr:uid="{00000000-0002-0000-0000-000003000000}"/>
    <dataValidation allowBlank="1" showInputMessage="1" showErrorMessage="1" prompt="在此单元格中输入地点" sqref="J3" xr:uid="{00000000-0002-0000-0000-000004000000}"/>
    <dataValidation allowBlank="1" showInputMessage="1" showErrorMessage="1" prompt="在右侧单元格中输入周结束日期" sqref="L1" xr:uid="{00000000-0002-0000-0000-000005000000}"/>
    <dataValidation allowBlank="1" showInputMessage="1" showErrorMessage="1" prompt="在此单元格中输入周结束日期" sqref="M1" xr:uid="{00000000-0002-0000-0000-000006000000}"/>
    <dataValidation allowBlank="1" showInputMessage="1" showErrorMessage="1" prompt="在右侧单元格中输入今天的日期" sqref="L3" xr:uid="{00000000-0002-0000-0000-000007000000}"/>
    <dataValidation allowBlank="1" showInputMessage="1" showErrorMessage="1" prompt="在此单元格中输入今天的日期" sqref="M3" xr:uid="{00000000-0002-0000-0000-000008000000}"/>
    <dataValidation allowBlank="1" showInputMessage="1" showErrorMessage="1" prompt="在此标题下的此列中输入星期几" sqref="B5" xr:uid="{00000000-0002-0000-0000-000009000000}"/>
    <dataValidation allowBlank="1" showInputMessage="1" showErrorMessage="1" prompt="在此标题下的此列中输入销售办公室成本" sqref="C5" xr:uid="{00000000-0002-0000-0000-00000A000000}"/>
    <dataValidation allowBlank="1" showInputMessage="1" showErrorMessage="1" prompt="在此标题下的此列中输入办公室外成本" sqref="D5" xr:uid="{00000000-0002-0000-0000-00000B000000}"/>
    <dataValidation allowBlank="1" showInputMessage="1" showErrorMessage="1" prompt="在此标题下的此列中输入办公室拜访成本" sqref="E5" xr:uid="{00000000-0002-0000-0000-00000C000000}"/>
    <dataValidation allowBlank="1" showInputMessage="1" showErrorMessage="1" prompt="在此标题下的此列中输入外部电话成本" sqref="F5" xr:uid="{00000000-0002-0000-0000-00000D000000}"/>
    <dataValidation allowBlank="1" showInputMessage="1" showErrorMessage="1" prompt="在此标题下的此列中输入文件电话联络成本" sqref="G5" xr:uid="{00000000-0002-0000-0000-00000E000000}"/>
    <dataValidation allowBlank="1" showInputMessage="1" showErrorMessage="1" prompt="在此标题下的此列中输入新帐户电话成本" sqref="H5" xr:uid="{00000000-0002-0000-0000-00000F000000}"/>
    <dataValidation allowBlank="1" showInputMessage="1" showErrorMessage="1" prompt="在此标题下的此列中输入客房成本" sqref="I5" xr:uid="{00000000-0002-0000-0000-000010000000}"/>
    <dataValidation allowBlank="1" showInputMessage="1" showErrorMessage="1" prompt="在此标题下的此列中输入食品和饮品成本" sqref="J5" xr:uid="{00000000-0002-0000-0000-000011000000}"/>
    <dataValidation allowBlank="1" showInputMessage="1" showErrorMessage="1" prompt="在此标题下的此列中输入会议室租金" sqref="K5" xr:uid="{00000000-0002-0000-0000-000012000000}"/>
    <dataValidation allowBlank="1" showInputMessage="1" showErrorMessage="1" prompt="在此标题下的此列中输入其他成本" sqref="L5" xr:uid="{00000000-0002-0000-0000-000013000000}"/>
    <dataValidation allowBlank="1" showInputMessage="1" showErrorMessage="1" prompt="会自动计算得出此标题下此列中的总计。在表下方的单元格中输入目标成本，会自动计算得出差异" sqref="M5" xr:uid="{00000000-0002-0000-0000-000014000000}"/>
    <dataValidation allowBlank="1" showInputMessage="1" showErrorMessage="1" prompt="在右侧单元格中输入目标成本。会在下方单元格中自动计算得出差异" sqref="B15" xr:uid="{00000000-0002-0000-0000-000015000000}"/>
    <dataValidation allowBlank="1" showInputMessage="1" showErrorMessage="1" prompt="会自动计算得出差异，且会在右侧单元格中更新图标。在下方单元格中输入说明和审批情况" sqref="B16" xr:uid="{00000000-0002-0000-0000-000016000000}"/>
    <dataValidation allowBlank="1" showInputMessage="1" showErrorMessage="1" prompt="在此单元格中输入说明，在单元格 C20 中输入审批情况" sqref="B18:F19" xr:uid="{00000000-0002-0000-0000-000017000000}"/>
    <dataValidation allowBlank="1" showInputMessage="1" showErrorMessage="1" prompt="在右侧单元格中输入审批情况" sqref="B20" xr:uid="{00000000-0002-0000-0000-000018000000}"/>
    <dataValidation allowBlank="1" showInputMessage="1" showErrorMessage="1" prompt="在此单元格中输入审批情况" sqref="C20:F20" xr:uid="{00000000-0002-0000-0000-000019000000}"/>
    <dataValidation allowBlank="1" showInputMessage="1" showErrorMessage="1" prompt="此工作表的标题位于此单元格中。在单元格 J1 中输入销售员姓名，在单元格 J3 中输入地点，在单元格 M1 和 M3 中输入日期" sqref="B1:H4" xr:uid="{00000000-0002-0000-0000-00001A000000}"/>
  </dataValidation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每周销售活动</vt:lpstr>
      <vt:lpstr>每周销售活动!Print_Titles</vt:lpstr>
      <vt:lpstr>标题1</vt:lpstr>
      <vt:lpstr>行标题区域1.J3</vt:lpstr>
      <vt:lpstr>行标题区域2..M3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2018-09-13T06:28:10Z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