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23BDD88F-4843-4844-9DC2-F275A7358B7E}" xr6:coauthVersionLast="31" xr6:coauthVersionMax="31" xr10:uidLastSave="{00000000-0000-0000-0000-000000000000}"/>
  <bookViews>
    <workbookView xWindow="0" yWindow="0" windowWidth="25680" windowHeight="12060" xr2:uid="{00000000-000D-0000-FFFF-FFFF00000000}"/>
  </bookViews>
  <sheets>
    <sheet name="Starptautisks rēķins" sheetId="1" r:id="rId1"/>
    <sheet name="Klienti" sheetId="3" r:id="rId2"/>
  </sheets>
  <definedNames>
    <definedName name="CustomerLookup">KlientuSaraksts[Uzņēmuma nosaukums]</definedName>
    <definedName name="Depozīts">'Starptautisks rēķins'!$H$17</definedName>
    <definedName name="_xlnm.Print_Area" localSheetId="1">Klienti!$A:$L</definedName>
    <definedName name="_xlnm.Print_Area" localSheetId="0">'Starptautisks rēķins'!$A:$I</definedName>
    <definedName name="_xlnm.Print_Titles" localSheetId="1">Klienti!$2:$2</definedName>
    <definedName name="_xlnm.Print_Titles" localSheetId="0">'Starptautisks rēķins'!$7:$7</definedName>
    <definedName name="KolonnasNosaukums1">Rēķina_elementi[[#Headers],[Datums]]</definedName>
    <definedName name="Nosaukums2">KlientuSaraksts[[#Headers],[Uzņēmuma nosaukums]]</definedName>
    <definedName name="Piegāde">'Starptautisks rēķins'!$H$16</definedName>
    <definedName name="PVN">'Starptautisks rēķins'!$H$15</definedName>
    <definedName name="RēķinaNosaukums">'Starptautisks rēķins'!$C$3</definedName>
    <definedName name="RēķinaStarpsumma">'Starptautisks rēķins'!$H$13</definedName>
    <definedName name="Rindas_virsraksta_reģions2..E5">'Starptautisks rēķins'!$D$3</definedName>
    <definedName name="Rindas_virsraksta_reģions3..H5">'Starptautisks rēķins'!$G$3</definedName>
    <definedName name="Rindas_virsraksta_reģions4..H20">'Starptautisks rēķins'!$G$13</definedName>
    <definedName name="RindasVirsrakstsReģions1..C6">'Starptautisks rēķins'!$B$3</definedName>
    <definedName name="SalesTaxRate">'Starptautisks rēķins'!$H$14</definedName>
    <definedName name="UzņēmumaNosaukums">'Starptautisks rēķins'!$B$1</definedName>
  </definedNames>
  <calcPr calcId="162913"/>
</workbook>
</file>

<file path=xl/calcChain.xml><?xml version="1.0" encoding="utf-8"?>
<calcChain xmlns="http://schemas.openxmlformats.org/spreadsheetml/2006/main">
  <c r="E4" i="1" l="1"/>
  <c r="E3" i="1"/>
  <c r="B17" i="1" l="1"/>
  <c r="H9" i="1"/>
  <c r="H10" i="1"/>
  <c r="H11" i="1"/>
  <c r="H12" i="1"/>
  <c r="H8" i="1"/>
  <c r="C6" i="1"/>
  <c r="C5" i="1"/>
  <c r="C4" i="1"/>
  <c r="H5" i="1"/>
  <c r="E5" i="1"/>
  <c r="B8" i="1" l="1"/>
  <c r="H4" i="1"/>
  <c r="H13" i="1" l="1"/>
  <c r="H15" i="1" s="1"/>
  <c r="H18" i="1" s="1"/>
</calcChain>
</file>

<file path=xl/sharedStrings.xml><?xml version="1.0" encoding="utf-8"?>
<sst xmlns="http://schemas.openxmlformats.org/spreadsheetml/2006/main" count="58" uniqueCount="53">
  <si>
    <t>Pārtikas veikals Lapa</t>
  </si>
  <si>
    <t>Rēķins izrakstīts:</t>
  </si>
  <si>
    <t>Adrese:</t>
  </si>
  <si>
    <t>Datums</t>
  </si>
  <si>
    <t>KOPSUMMA JĀAPMAKSĀ 10 DIENU LAIKĀ. KONTIEM AR NOKAVĒTIEM MAKSĀJUMIEM TIKS PIEMĒROTA SODA NAUDA 2% APMĒRĀ MĒNESĪ.</t>
  </si>
  <si>
    <t>Trey Research</t>
  </si>
  <si>
    <t>Pozīcijas nr.</t>
  </si>
  <si>
    <t>Galvenā iela 123</t>
  </si>
  <si>
    <t>Rīga, LV-1234</t>
  </si>
  <si>
    <t>Tālr.:</t>
  </si>
  <si>
    <t>Fakss:</t>
  </si>
  <si>
    <t>E-pasts:</t>
  </si>
  <si>
    <t>Apraksts</t>
  </si>
  <si>
    <t>Koka plāksnes</t>
  </si>
  <si>
    <t>Daudz.</t>
  </si>
  <si>
    <t>Vienības cena</t>
  </si>
  <si>
    <t>Klientuserviss@tailspintoys.com</t>
  </si>
  <si>
    <t>www.tailspintoys.com</t>
  </si>
  <si>
    <t>Rēķina nr.:</t>
  </si>
  <si>
    <t>Rēķina datums:</t>
  </si>
  <si>
    <t>Kontaktpersona:</t>
  </si>
  <si>
    <t>Atlaide</t>
  </si>
  <si>
    <t>Rēķina starpsumma</t>
  </si>
  <si>
    <t>Nodokļa likme</t>
  </si>
  <si>
    <t>PVN</t>
  </si>
  <si>
    <t>Piegāde</t>
  </si>
  <si>
    <t>Saņemtais depozīts</t>
  </si>
  <si>
    <t>Kopā</t>
  </si>
  <si>
    <t>Klienti</t>
  </si>
  <si>
    <t>Uzņēmuma nosaukums</t>
  </si>
  <si>
    <t>Contoso, Ltd</t>
  </si>
  <si>
    <t>Kontaktpersonas vārds</t>
  </si>
  <si>
    <t>Alfons Vītols</t>
  </si>
  <si>
    <t>Antra Ābola</t>
  </si>
  <si>
    <t>Adrese</t>
  </si>
  <si>
    <t>Ķiršu iela 345</t>
  </si>
  <si>
    <t>Riekstu aleja 567</t>
  </si>
  <si>
    <t>Adreses 2. rindiņa</t>
  </si>
  <si>
    <t>Dzīvoklis nr. 12</t>
  </si>
  <si>
    <t>Pilsēta</t>
  </si>
  <si>
    <t>Valmiera</t>
  </si>
  <si>
    <t>Ainaži</t>
  </si>
  <si>
    <t>Novads</t>
  </si>
  <si>
    <t>Salacgrīvas</t>
  </si>
  <si>
    <t>Valmieras</t>
  </si>
  <si>
    <t>Pasta indekss</t>
  </si>
  <si>
    <t>09876</t>
  </si>
  <si>
    <t>Tālrunis</t>
  </si>
  <si>
    <t>E-pasts</t>
  </si>
  <si>
    <t>alfons@treyresearch.net</t>
  </si>
  <si>
    <t>antra@contoso.com</t>
  </si>
  <si>
    <t>Fakss</t>
  </si>
  <si>
    <t>Tirdzniecības rēķins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</si>
</sst>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0;0;;@"/>
    <numFmt numFmtId="167" formatCode="[&lt;=9999999]###\-####;###\-###\-####"/>
    <numFmt numFmtId="168" formatCode="#,##0.00\ [$EUR]"/>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168" fontId="9" fillId="0" borderId="0" applyFont="0" applyFill="0" applyBorder="0" applyProtection="0">
      <alignment horizontal="right" vertical="center"/>
    </xf>
    <xf numFmtId="168"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7" fontId="9" fillId="0" borderId="0" applyFont="0" applyFill="0" applyBorder="0" applyAlignment="0" applyProtection="0">
      <alignment vertical="center"/>
    </xf>
    <xf numFmtId="0" fontId="9" fillId="0" borderId="0" applyNumberFormat="0" applyFill="0" applyBorder="0" applyProtection="0"/>
    <xf numFmtId="166"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3">
    <xf numFmtId="0" fontId="0" fillId="0" borderId="0" xfId="0">
      <alignment horizontal="left" vertical="center" wrapText="1"/>
    </xf>
    <xf numFmtId="0" fontId="3" fillId="0" borderId="0" xfId="0" applyFont="1" applyProtection="1">
      <alignment horizontal="left" vertical="center" wrapText="1"/>
    </xf>
    <xf numFmtId="0" fontId="0" fillId="0" borderId="0" xfId="0" applyFont="1" applyFill="1" applyBorder="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9" fillId="0" borderId="0" xfId="1" applyFill="1" applyBorder="1" applyProtection="1">
      <alignment vertical="center"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 fontId="0" fillId="0" borderId="0" xfId="17" applyFont="1" applyFill="1" applyBorder="1">
      <alignment vertical="center"/>
    </xf>
    <xf numFmtId="167" fontId="9"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0" fillId="0" borderId="0" xfId="2">
      <alignment horizontal="left" wrapText="1" indent="2"/>
    </xf>
    <xf numFmtId="167" fontId="10" fillId="0" borderId="0" xfId="3" applyNumberFormat="1">
      <alignment horizontal="left" vertical="top" wrapText="1" indent="2"/>
    </xf>
    <xf numFmtId="0" fontId="0" fillId="0" borderId="0" xfId="0">
      <alignment horizontal="left" vertical="center" wrapText="1"/>
    </xf>
    <xf numFmtId="166"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8"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7" fontId="10" fillId="0" borderId="0" xfId="18" applyFont="1" applyAlignment="1">
      <alignment horizontal="left" wrapText="1" indent="2"/>
    </xf>
    <xf numFmtId="14" fontId="9"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168" fontId="0" fillId="0" borderId="0" xfId="9" applyNumberFormat="1" applyFont="1" applyFill="1" applyBorder="1">
      <alignment horizontal="right" vertical="center"/>
    </xf>
    <xf numFmtId="168" fontId="0" fillId="0" borderId="0" xfId="10" applyNumberFormat="1" applyFont="1" applyFill="1" applyBorder="1">
      <alignment horizontal="right" vertical="center" indent="1"/>
    </xf>
    <xf numFmtId="0" fontId="0" fillId="0" borderId="0" xfId="0" applyAlignment="1">
      <alignment horizontal="left" vertical="center" wrapText="1"/>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7" fontId="7" fillId="0" borderId="0" xfId="18" applyFont="1" applyAlignment="1">
      <alignment horizontal="left" vertical="top" wrapText="1"/>
    </xf>
    <xf numFmtId="166"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xf numFmtId="0" fontId="9" fillId="0" borderId="0" xfId="1" applyFill="1" applyAlignment="1">
      <alignment horizontal="center" vertical="center" wrapText="1"/>
    </xf>
    <xf numFmtId="0" fontId="9" fillId="0" borderId="0" xfId="1" quotePrefix="1" applyAlignment="1">
      <alignment horizontal="center" vertical="center" wrapText="1"/>
    </xf>
  </cellXfs>
  <cellStyles count="24">
    <cellStyle name="Datums" xfId="16" xr:uid="{00000000-0005-0000-0000-000004000000}"/>
    <cellStyle name="Detalizēta tabulas informācija, līdzināta pa kreisi" xfId="22" xr:uid="{00000000-0005-0000-0000-000013000000}"/>
    <cellStyle name="Hipersaite" xfId="1" builtinId="8" customBuiltin="1"/>
    <cellStyle name="Izmantota hipersaite" xfId="5" builtinId="9" customBuiltin="1"/>
    <cellStyle name="Komats" xfId="7" builtinId="3" customBuiltin="1"/>
    <cellStyle name="Komats [0]" xfId="8" builtinId="6" customBuiltin="1"/>
    <cellStyle name="Kopsumma" xfId="14" builtinId="25" customBuiltin="1"/>
    <cellStyle name="Labā apmale" xfId="15" xr:uid="{00000000-0005-0000-0000-000012000000}"/>
    <cellStyle name="Nosaukums" xfId="6" builtinId="15" customBuiltin="1"/>
    <cellStyle name="Parasts" xfId="0" builtinId="0" customBuiltin="1"/>
    <cellStyle name="Paskaidrojošs teksts" xfId="19" builtinId="53" customBuiltin="1"/>
    <cellStyle name="Piezīme" xfId="13" builtinId="10" customBuiltin="1"/>
    <cellStyle name="Procenti" xfId="4" builtinId="5" customBuiltin="1"/>
    <cellStyle name="Rēķina informācija" xfId="20" xr:uid="{00000000-0005-0000-0000-00000C000000}"/>
    <cellStyle name="Skaits" xfId="17" xr:uid="{00000000-0005-0000-0000-000011000000}"/>
    <cellStyle name="Tabulas virsraksta līdzinājums pa labi" xfId="21" xr:uid="{00000000-0005-0000-0000-000014000000}"/>
    <cellStyle name="Tālrunis" xfId="18" xr:uid="{00000000-0005-0000-0000-000010000000}"/>
    <cellStyle name="Valūta" xfId="9" builtinId="4" customBuiltin="1"/>
    <cellStyle name="Valūta [0]" xfId="10" builtinId="7" customBuiltin="1"/>
    <cellStyle name="Virsraksts 1" xfId="2" builtinId="16" customBuiltin="1"/>
    <cellStyle name="Virsraksts 2" xfId="3" builtinId="17" customBuiltin="1"/>
    <cellStyle name="Virsraksts 3" xfId="11" builtinId="18" customBuiltin="1"/>
    <cellStyle name="Virsraksts 4" xfId="12" builtinId="19" customBuiltin="1"/>
    <cellStyle name="z_navigācijas šūna" xfId="23" xr:uid="{00000000-0005-0000-0000-000017000000}"/>
  </cellStyles>
  <dxfs count="10">
    <dxf>
      <alignment horizontal="right" vertical="center" textRotation="0" wrapText="0" indent="1" justifyLastLine="0" shrinkToFit="0" readingOrder="0"/>
    </dxf>
    <dxf>
      <numFmt numFmtId="168" formatCode="#,##0.00\ [$EUR]"/>
    </dxf>
    <dxf>
      <numFmt numFmtId="168" formatCode="#,##0.00\ [$EUR]"/>
    </dxf>
    <dxf>
      <numFmt numFmtId="168" formatCode="#,##0.00\ [$EUR]"/>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Starptautisks rēķins" defaultPivotStyle="PivotStyleLight16">
    <tableStyle name="Starptautisks rēķins" pivot="0" count="5" xr9:uid="{00000000-0011-0000-FFFF-FFFF00000000}">
      <tableStyleElement type="wholeTable" dxfId="9"/>
      <tableStyleElement type="headerRow" dxfId="8"/>
      <tableStyleElement type="totalRow" dxfId="7"/>
      <tableStyleElement type="firstRowStripe" dxfId="6"/>
      <tableStyleElement type="firstColumn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Klienti!A1"/></Relationships>
</file>

<file path=xl/drawings/_rels/drawing2.xml.rels><?xml version="1.0" encoding="UTF-8" standalone="yes"?>
<Relationships xmlns="http://schemas.openxmlformats.org/package/2006/relationships"><Relationship Id="rId1" Type="http://schemas.openxmlformats.org/officeDocument/2006/relationships/hyperlink" Target="#'Starptautisks r&#275;&#311;ins'!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Bultiņa: 2. piecstūris" descr="Atlasiet, lai pārietu uz darblapu Klienti">
          <a:hlinkClick xmlns:r="http://schemas.openxmlformats.org/officeDocument/2006/relationships" r:id="rId1" tooltip="Atlasiet, lai pārietu uz darblapu Klienti"/>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b="0">
              <a:solidFill>
                <a:schemeClr val="bg1"/>
              </a:solidFill>
            </a:rPr>
            <a:t>Klienti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Bultiņa: 1. piecstūris" descr="Atlasiet, lai dotos uz darblapu Tirdzniecības rēķins">
          <a:hlinkClick xmlns:r="http://schemas.openxmlformats.org/officeDocument/2006/relationships" r:id="rId1" tooltip="Atlasiet, lai dotos uz darblapu Tirdzniecības rēķins"/>
          <a:extLst>
            <a:ext uri="{FF2B5EF4-FFF2-40B4-BE49-F238E27FC236}">
              <a16:creationId xmlns:a16="http://schemas.microsoft.com/office/drawing/2014/main" id="{A369B219-35C8-4A3B-AB52-F207ECE6F82D}"/>
            </a:ext>
          </a:extLst>
        </xdr:cNvPr>
        <xdr:cNvSpPr/>
      </xdr:nvSpPr>
      <xdr:spPr>
        <a:xfrm flipH="1">
          <a:off x="1449705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lv" sz="1100" b="0">
              <a:solidFill>
                <a:schemeClr val="bg1"/>
              </a:solidFill>
            </a:rPr>
            <a:t>Tirdzniecības</a:t>
          </a:r>
          <a:r>
            <a:rPr lang="lv" sz="1100" b="0" baseline="0">
              <a:solidFill>
                <a:schemeClr val="bg1"/>
              </a:solidFill>
            </a:rPr>
            <a:t> rēķins</a:t>
          </a:r>
          <a:endParaRPr lang="en-US" sz="1100" b="0">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Rēķina_elementi" displayName="Rēķina_elementi" ref="B7:H12">
  <autoFilter ref="B7:H12"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xr3:uid="{00000000-0010-0000-0000-000008000000}" name="Datums" totalsRowLabel="Kopsumma"/>
    <tableColumn id="1" xr3:uid="{00000000-0010-0000-0000-000001000000}" name="Pozīcijas nr."/>
    <tableColumn id="2" xr3:uid="{00000000-0010-0000-0000-000002000000}" name="Apraksts"/>
    <tableColumn id="3" xr3:uid="{00000000-0010-0000-0000-000003000000}" name="Daudz."/>
    <tableColumn id="4" xr3:uid="{00000000-0010-0000-0000-000004000000}" name="Vienības cena" dataDxfId="3"/>
    <tableColumn id="5" xr3:uid="{00000000-0010-0000-0000-000005000000}" name="Atlaide" dataDxfId="2"/>
    <tableColumn id="6" xr3:uid="{00000000-0010-0000-0000-000006000000}" name="Kopā" dataDxfId="1">
      <calculatedColumnFormula>IF(AND(Rēķina_elementi[[#This Row],[Daudz.]]&lt;&gt;"",Rēķina_elementi[[#This Row],[Vienības cena]]&lt;&gt;""),(Rēķina_elementi[[#This Row],[Daudz.]]*Rēķina_elementi[[#This Row],[Vienības cena]])-Rēķina_elementi[[#This Row],[Atlaide]],"")</calculatedColumnFormula>
    </tableColumn>
  </tableColumns>
  <tableStyleInfo name="Starptautisks rēķins" showFirstColumn="0" showLastColumn="0" showRowStripes="1" showColumnStripes="0"/>
  <extLst>
    <ext xmlns:x14="http://schemas.microsoft.com/office/spreadsheetml/2009/9/main" uri="{504A1905-F514-4f6f-8877-14C23A59335A}">
      <x14:table altTextSummary="Šajā tabulā ievadiet datumu, elementa nr., aprakstu, daudzumu, vienības cenu un atlaidi. Kopsumma tiek aprēķināta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KlientuSaraksts" displayName="KlientuSaraksts" ref="B2:K4">
  <autoFilter ref="B2:K4" xr:uid="{00000000-0009-0000-0100-000001000000}"/>
  <tableColumns count="10">
    <tableColumn id="2" xr3:uid="{00000000-0010-0000-0100-000002000000}" name="Uzņēmuma nosaukums"/>
    <tableColumn id="3" xr3:uid="{00000000-0010-0000-0100-000003000000}" name="Kontaktpersonas vārds"/>
    <tableColumn id="4" xr3:uid="{00000000-0010-0000-0100-000004000000}" name="Adrese"/>
    <tableColumn id="1" xr3:uid="{00000000-0010-0000-0100-000001000000}" name="Adreses 2. rindiņa"/>
    <tableColumn id="5" xr3:uid="{00000000-0010-0000-0100-000005000000}" name="Pilsēta"/>
    <tableColumn id="6" xr3:uid="{00000000-0010-0000-0100-000006000000}" name="Novads"/>
    <tableColumn id="7" xr3:uid="{00000000-0010-0000-0100-000007000000}" name="Pasta indekss" dataDxfId="0"/>
    <tableColumn id="8" xr3:uid="{00000000-0010-0000-0100-000008000000}" name="Tālrunis"/>
    <tableColumn id="10" xr3:uid="{00000000-0010-0000-0100-00000A000000}" name="E-pasts"/>
    <tableColumn id="11" xr3:uid="{00000000-0010-0000-0100-00000B000000}" name="Fakss"/>
  </tableColumns>
  <tableStyleInfo name="Starptautisks rēķins" showFirstColumn="0" showLastColumn="0" showRowStripes="1" showColumnStripes="0"/>
  <extLst>
    <ext xmlns:x14="http://schemas.microsoft.com/office/spreadsheetml/2009/9/main" uri="{504A1905-F514-4f6f-8877-14C23A59335A}">
      <x14:table altTextSummary="Šajā tabulā ievadiet klienta informāciju, piemēram, uzņēmuma nosaukumu, kontaktpersonas vārdu, adresi, tālruni, e-pastu un faksa numuru"/>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lv-lv"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Klientuserviss@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fons@treyresearch.net" TargetMode="External"/><Relationship Id="rId1" Type="http://schemas.openxmlformats.org/officeDocument/2006/relationships/hyperlink" Target="mailto:antra@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7.5703125" style="1" customWidth="1"/>
    <col min="3" max="3" width="29.7109375" style="1" customWidth="1"/>
    <col min="4" max="4" width="27.140625" style="1" customWidth="1"/>
    <col min="5" max="5" width="15.7109375" style="1" customWidth="1"/>
    <col min="6" max="6" width="31" style="1" customWidth="1"/>
    <col min="7" max="7" width="18.85546875" style="1" customWidth="1"/>
    <col min="8" max="8" width="17" style="1" customWidth="1"/>
    <col min="9" max="9" width="2.7109375" customWidth="1"/>
    <col min="10" max="10" width="22.7109375" customWidth="1"/>
  </cols>
  <sheetData>
    <row r="1" spans="1:10" ht="60" customHeight="1" x14ac:dyDescent="0.25">
      <c r="A1" s="17"/>
      <c r="B1" s="39" t="s">
        <v>0</v>
      </c>
      <c r="C1" s="40"/>
      <c r="D1" s="15" t="s">
        <v>7</v>
      </c>
      <c r="E1" s="7" t="s">
        <v>9</v>
      </c>
      <c r="F1" s="25">
        <v>1235550123</v>
      </c>
      <c r="G1" s="33" t="s">
        <v>16</v>
      </c>
      <c r="H1" s="34"/>
      <c r="J1" s="41" t="s">
        <v>28</v>
      </c>
    </row>
    <row r="2" spans="1:10" ht="54.95" customHeight="1" x14ac:dyDescent="0.25">
      <c r="B2" s="39"/>
      <c r="C2" s="40"/>
      <c r="D2" s="9" t="s">
        <v>8</v>
      </c>
      <c r="E2" s="10" t="s">
        <v>10</v>
      </c>
      <c r="F2" s="16">
        <v>12355501</v>
      </c>
      <c r="G2" s="35" t="s">
        <v>17</v>
      </c>
      <c r="H2" s="35"/>
    </row>
    <row r="3" spans="1:10" ht="30" customHeight="1" x14ac:dyDescent="0.25">
      <c r="B3" s="10" t="s">
        <v>1</v>
      </c>
      <c r="C3" s="18" t="s">
        <v>5</v>
      </c>
      <c r="D3" s="10" t="s">
        <v>9</v>
      </c>
      <c r="E3" s="37">
        <f>IFERROR(VLOOKUP(RēķinaNosaukums,KlientuSaraksts[],8,FALSE),"")</f>
        <v>25550178</v>
      </c>
      <c r="F3" s="37"/>
      <c r="G3" s="10" t="s">
        <v>18</v>
      </c>
      <c r="H3" s="19">
        <v>34567</v>
      </c>
    </row>
    <row r="4" spans="1:10" ht="30" customHeight="1" x14ac:dyDescent="0.25">
      <c r="B4" s="36" t="s">
        <v>2</v>
      </c>
      <c r="C4" s="18" t="str">
        <f>IFERROR(VLOOKUP(RēķinaNosaukums,KlientuSaraksts[],3,FALSE),"")</f>
        <v>Ķiršu iela 345</v>
      </c>
      <c r="D4" s="10" t="s">
        <v>10</v>
      </c>
      <c r="E4" s="37">
        <f>IFERROR(VLOOKUP(RēķinaNosaukums,KlientuSaraksts[],10,FALSE),"")</f>
        <v>25550187</v>
      </c>
      <c r="F4" s="37"/>
      <c r="G4" s="10" t="s">
        <v>19</v>
      </c>
      <c r="H4" s="20">
        <f ca="1">TODAY()</f>
        <v>43202</v>
      </c>
    </row>
    <row r="5" spans="1:10" ht="30" customHeight="1" x14ac:dyDescent="0.25">
      <c r="B5" s="36"/>
      <c r="C5" s="18" t="str">
        <f>IF(VLOOKUP(RēķinaNosaukums,KlientuSaraksts[],4,FALSE)&lt;&gt;"",VLOOKUP(RēķinaNosaukums,KlientuSaraksts[],4,FALSE),IF(VLOOKUP(RēķinaNosaukums,KlientuSaraksts[],5,FALSE)&lt;&gt;"",CONCATENATE(VLOOKUP(RēķinaNosaukums,KlientuSaraksts[],5,FALSE),", ",VLOOKUP(RēķinaNosaukums,KlientuSaraksts[],6,FALSE)," ",VLOOKUP(RēķinaNosaukums,KlientuSaraksts[],7,FALSE)),CONCATENATE(VLOOKUP(RēķinaNosaukums,KlientuSaraksts[],6,FALSE)," ",VLOOKUP(RēķinaNosaukums,KlientuSaraksts[],7,FALSE))))</f>
        <v>Dzīvoklis nr. 12</v>
      </c>
      <c r="D5" s="10" t="s">
        <v>11</v>
      </c>
      <c r="E5" s="38" t="str">
        <f>IFERROR(VLOOKUP(RēķinaNosaukums,KlientuSaraksts[],9,FALSE),"")</f>
        <v>alfons@treyresearch.net</v>
      </c>
      <c r="F5" s="38"/>
      <c r="G5" s="10" t="s">
        <v>20</v>
      </c>
      <c r="H5" s="18" t="str">
        <f>IFERROR(VLOOKUP(RēķinaNosaukums,KlientuSaraksts[],2,FALSE),"")</f>
        <v>Alfons Vītols</v>
      </c>
    </row>
    <row r="6" spans="1:10" ht="30" customHeight="1" x14ac:dyDescent="0.25">
      <c r="B6" s="36"/>
      <c r="C6" s="18" t="str">
        <f>IF(VLOOKUP(RēķinaNosaukums,KlientuSaraksts[],4,FALSE)="","",IF(VLOOKUP(RēķinaNosaukums,KlientuSaraksts[],5,FALSE)&lt;&gt;"",CONCATENATE(VLOOKUP(RēķinaNosaukums,KlientuSaraksts[],5,FALSE),", ",VLOOKUP(RēķinaNosaukums,KlientuSaraksts[],6,FALSE)," ",VLOOKUP(RēķinaNosaukums,KlientuSaraksts[],7,FALSE)),CONCATENATE(VLOOKUP(RēķinaNosaukums,KlientuSaraksts[],6,FALSE)," ",VLOOKUP(RēķinaNosaukums,KlientuSaraksts[],7,FALSE))))</f>
        <v>Valmiera, Salacgrīvas 12345</v>
      </c>
      <c r="F6" s="3"/>
      <c r="G6" s="4"/>
    </row>
    <row r="7" spans="1:10" ht="30" customHeight="1" x14ac:dyDescent="0.25">
      <c r="B7" s="27" t="s">
        <v>3</v>
      </c>
      <c r="C7" s="24" t="s">
        <v>6</v>
      </c>
      <c r="D7" s="24" t="s">
        <v>12</v>
      </c>
      <c r="E7" s="23" t="s">
        <v>14</v>
      </c>
      <c r="F7" s="23" t="s">
        <v>15</v>
      </c>
      <c r="G7" s="23" t="s">
        <v>21</v>
      </c>
      <c r="H7" s="23" t="s">
        <v>27</v>
      </c>
    </row>
    <row r="8" spans="1:10" ht="30" customHeight="1" x14ac:dyDescent="0.25">
      <c r="B8" s="28">
        <f ca="1">TODAY()</f>
        <v>43202</v>
      </c>
      <c r="C8" s="24">
        <v>789807</v>
      </c>
      <c r="D8" s="24" t="s">
        <v>13</v>
      </c>
      <c r="E8" s="12">
        <v>4</v>
      </c>
      <c r="F8" s="29">
        <v>10</v>
      </c>
      <c r="G8" s="29">
        <v>2</v>
      </c>
      <c r="H8" s="30">
        <f>IF(AND(Rēķina_elementi[[#This Row],[Daudz.]]&lt;&gt;"",Rēķina_elementi[[#This Row],[Vienības cena]]&lt;&gt;""),(Rēķina_elementi[[#This Row],[Daudz.]]*Rēķina_elementi[[#This Row],[Vienības cena]])-Rēķina_elementi[[#This Row],[Atlaide]],"")</f>
        <v>38</v>
      </c>
    </row>
    <row r="9" spans="1:10" ht="30" customHeight="1" x14ac:dyDescent="0.25">
      <c r="B9" s="26"/>
      <c r="C9" s="24"/>
      <c r="D9" s="24"/>
      <c r="E9" s="12"/>
      <c r="F9" s="29"/>
      <c r="G9" s="29"/>
      <c r="H9" s="30" t="str">
        <f>IF(AND(Rēķina_elementi[[#This Row],[Daudz.]]&lt;&gt;"",Rēķina_elementi[[#This Row],[Vienības cena]]&lt;&gt;""),(Rēķina_elementi[[#This Row],[Daudz.]]*Rēķina_elementi[[#This Row],[Vienības cena]])-Rēķina_elementi[[#This Row],[Atlaide]],"")</f>
        <v/>
      </c>
    </row>
    <row r="10" spans="1:10" ht="30" customHeight="1" x14ac:dyDescent="0.25">
      <c r="B10" s="26"/>
      <c r="C10" s="24"/>
      <c r="D10" s="24"/>
      <c r="E10" s="12"/>
      <c r="F10" s="29"/>
      <c r="G10" s="29"/>
      <c r="H10" s="30" t="str">
        <f>IF(AND(Rēķina_elementi[[#This Row],[Daudz.]]&lt;&gt;"",Rēķina_elementi[[#This Row],[Vienības cena]]&lt;&gt;""),(Rēķina_elementi[[#This Row],[Daudz.]]*Rēķina_elementi[[#This Row],[Vienības cena]])-Rēķina_elementi[[#This Row],[Atlaide]],"")</f>
        <v/>
      </c>
    </row>
    <row r="11" spans="1:10" ht="30" customHeight="1" x14ac:dyDescent="0.25">
      <c r="B11" s="26"/>
      <c r="C11" s="24"/>
      <c r="D11" s="24"/>
      <c r="E11" s="12"/>
      <c r="F11" s="29"/>
      <c r="G11" s="29"/>
      <c r="H11" s="30" t="str">
        <f>IF(AND(Rēķina_elementi[[#This Row],[Daudz.]]&lt;&gt;"",Rēķina_elementi[[#This Row],[Vienības cena]]&lt;&gt;""),(Rēķina_elementi[[#This Row],[Daudz.]]*Rēķina_elementi[[#This Row],[Vienības cena]])-Rēķina_elementi[[#This Row],[Atlaide]],"")</f>
        <v/>
      </c>
    </row>
    <row r="12" spans="1:10" ht="30" customHeight="1" x14ac:dyDescent="0.25">
      <c r="B12" s="26"/>
      <c r="C12" s="24"/>
      <c r="D12" s="24"/>
      <c r="E12" s="12"/>
      <c r="F12" s="29"/>
      <c r="G12" s="29"/>
      <c r="H12" s="30" t="str">
        <f>IF(AND(Rēķina_elementi[[#This Row],[Daudz.]]&lt;&gt;"",Rēķina_elementi[[#This Row],[Vienības cena]]&lt;&gt;""),(Rēķina_elementi[[#This Row],[Daudz.]]*Rēķina_elementi[[#This Row],[Vienības cena]])-Rēķina_elementi[[#This Row],[Atlaide]],"")</f>
        <v/>
      </c>
    </row>
    <row r="13" spans="1:10" ht="30" customHeight="1" x14ac:dyDescent="0.25">
      <c r="B13" s="6"/>
      <c r="C13" s="6"/>
      <c r="D13" s="6"/>
      <c r="E13" s="6"/>
      <c r="F13" s="6"/>
      <c r="G13" s="11" t="s">
        <v>22</v>
      </c>
      <c r="H13" s="22">
        <f>SUM(Rēķina_elementi[Kopā])</f>
        <v>38</v>
      </c>
    </row>
    <row r="14" spans="1:10" ht="30" customHeight="1" x14ac:dyDescent="0.25">
      <c r="B14" s="6"/>
      <c r="C14" s="6"/>
      <c r="D14" s="6"/>
      <c r="E14" s="6"/>
      <c r="F14" s="6"/>
      <c r="G14" s="11" t="s">
        <v>23</v>
      </c>
      <c r="H14" s="21">
        <v>8.8999999999999996E-2</v>
      </c>
    </row>
    <row r="15" spans="1:10" ht="30" customHeight="1" x14ac:dyDescent="0.25">
      <c r="B15" s="6"/>
      <c r="C15" s="6"/>
      <c r="D15" s="6"/>
      <c r="E15" s="6"/>
      <c r="F15" s="6"/>
      <c r="G15" s="11" t="s">
        <v>24</v>
      </c>
      <c r="H15" s="22">
        <f>RēķinaStarpsumma*SalesTaxRate</f>
        <v>3.3819999999999997</v>
      </c>
    </row>
    <row r="16" spans="1:10" ht="30" customHeight="1" x14ac:dyDescent="0.25">
      <c r="B16" s="6"/>
      <c r="C16" s="6"/>
      <c r="D16" s="6"/>
      <c r="E16" s="6"/>
      <c r="F16" s="6"/>
      <c r="G16" s="11" t="s">
        <v>25</v>
      </c>
      <c r="H16" s="22">
        <v>5</v>
      </c>
    </row>
    <row r="17" spans="2:8" ht="30" customHeight="1" x14ac:dyDescent="0.25">
      <c r="B17" s="32" t="str">
        <f>"VISI ČEKI IR JĀSAMAKSĀ UZŅĒMUMAM  "&amp;UPPER(UzņēmumaNosaukums)&amp;"."</f>
        <v>VISI ČEKI IR JĀSAMAKSĀ UZŅĒMUMAM  PĀRTIKAS VEIKALS LAPA.</v>
      </c>
      <c r="C17" s="32"/>
      <c r="D17" s="32"/>
      <c r="E17" s="32"/>
      <c r="F17" s="32"/>
      <c r="G17" s="11" t="s">
        <v>26</v>
      </c>
      <c r="H17" s="22">
        <v>0</v>
      </c>
    </row>
    <row r="18" spans="2:8" ht="30" customHeight="1" x14ac:dyDescent="0.25">
      <c r="B18" s="32" t="s">
        <v>4</v>
      </c>
      <c r="C18" s="32"/>
      <c r="D18" s="32"/>
      <c r="E18" s="32"/>
      <c r="F18" s="32"/>
      <c r="G18" s="11" t="s">
        <v>27</v>
      </c>
      <c r="H18" s="22">
        <f>RēķinaStarpsumma+PVN+Piegāde-Depozīts</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4" priority="1">
      <formula>$E$5&lt;&gt;""</formula>
    </cfRule>
  </conditionalFormatting>
  <dataValidations xWindow="956" yWindow="463" count="50">
    <dataValidation type="list" allowBlank="1" showInputMessage="1" prompt="Šajā šūnā atlasiet klienta vārdu. Nospiediet taustiņu kombināciju ALT+lejupvērstā bultiņa, lai atvērtu nolaižamo sarakstu, pēc tam nospiediet taustiņu ENTER, lai veiktu atlasi. Lai izvērstu atlases sarakstu, klientu darblapā pievienojiet papildu klientus" sqref="C3" xr:uid="{00000000-0002-0000-0000-000000000000}">
      <formula1>CustomerLookup</formula1>
    </dataValidation>
    <dataValidation allowBlank="1" showInputMessage="1" showErrorMessage="1" prompt="Šajā šūnā ievadiet rēķinu izrakstošā uzņēmuma adresi" sqref="D1" xr:uid="{00000000-0002-0000-0000-000001000000}"/>
    <dataValidation allowBlank="1" showInputMessage="1" showErrorMessage="1" prompt="Šajā šūnā ievadiet pilsētu, novadu un pasta indeksu" sqref="D2" xr:uid="{00000000-0002-0000-0000-000002000000}"/>
    <dataValidation allowBlank="1" showInputMessage="1" showErrorMessage="1" prompt="Šajā šūnā ievadiet rēķinu izrakstošā uzņēmuma tālruņa numuru" sqref="F1" xr:uid="{00000000-0002-0000-0000-000003000000}"/>
    <dataValidation allowBlank="1" showInputMessage="1" showErrorMessage="1" prompt="Šajā šūnā ievadiet rēķinu izrakstošā uzņēmuma faksa numuru" sqref="F2" xr:uid="{00000000-0002-0000-0000-000004000000}"/>
    <dataValidation allowBlank="1" showInputMessage="1" showErrorMessage="1" prompt="Šajā šūnā ievadiet rēķinu izrakstošā uzņēmuma e-pasta adresi" sqref="G1" xr:uid="{00000000-0002-0000-0000-000005000000}"/>
    <dataValidation allowBlank="1" showInputMessage="1" showErrorMessage="1" prompt="Šajā šūnā ievadiet rēķinu izrakstošā uzņēmuma tīmekļa vietni" sqref="G2:H2" xr:uid="{00000000-0002-0000-0000-000006000000}"/>
    <dataValidation allowBlank="1" showInputMessage="1" showErrorMessage="1" prompt="Rēķina informācija tiek automātiski atjaunināts rindās no 3. līdz 6., pamatojoties uz izvēli šūnā pa labi. Ievadiet rēķina numuru un rēķina datumu šūnās H3 un H4" sqref="B3" xr:uid="{00000000-0002-0000-0000-000007000000}"/>
    <dataValidation allowBlank="1" showInputMessage="1" showErrorMessage="1" prompt="Klienta tālruņa numurs tiek automātiski atjaunināts šūnā pa labi" sqref="D3" xr:uid="{00000000-0002-0000-0000-000008000000}"/>
    <dataValidation allowBlank="1" showInputMessage="1" showErrorMessage="1" prompt="Klienta tālruņa numurs tiek automātiski atjaunināts šajā šūnā " sqref="E3" xr:uid="{00000000-0002-0000-0000-000009000000}"/>
    <dataValidation allowBlank="1" showInputMessage="1" showErrorMessage="1" prompt="Klienta faksa numurs tiek automātiski atjaunināts šūnā pa labi" sqref="D4" xr:uid="{00000000-0002-0000-0000-00000A000000}"/>
    <dataValidation allowBlank="1" showInputMessage="1" showErrorMessage="1" prompt="Klienta faksa numurs tiek automātiski atjaunināts šajā šūnā" sqref="E4" xr:uid="{00000000-0002-0000-0000-00000B000000}"/>
    <dataValidation allowBlank="1" showInputMessage="1" showErrorMessage="1" prompt="Klienta e-pasta adrese tiek automātiski atjaunināta šūnā pa labi" sqref="D5" xr:uid="{00000000-0002-0000-0000-00000C000000}"/>
    <dataValidation allowBlank="1" showInputMessage="1" showErrorMessage="1" prompt="Šūnā pa labi ievadiet rēķina numuru" sqref="G3" xr:uid="{00000000-0002-0000-0000-00000D000000}"/>
    <dataValidation allowBlank="1" showInputMessage="1" showErrorMessage="1" prompt="Šajā šūnā ievadiet rēķina numuru" sqref="H3" xr:uid="{00000000-0002-0000-0000-00000E000000}"/>
    <dataValidation allowBlank="1" showInputMessage="1" showErrorMessage="1" prompt="Šūnā pa labi ievadiet rēķina datumu" sqref="G4" xr:uid="{00000000-0002-0000-0000-00000F000000}"/>
    <dataValidation allowBlank="1" showInputMessage="1" showErrorMessage="1" prompt="Šajā šūnā ievadiet rēķina datumu" sqref="H4" xr:uid="{00000000-0002-0000-0000-000010000000}"/>
    <dataValidation allowBlank="1" showInputMessage="1" showErrorMessage="1" prompt="Klienta kontaktpersonas vārds tiek automātiski atjaunināts šūnā pa labi. " sqref="G5" xr:uid="{00000000-0002-0000-0000-000011000000}"/>
    <dataValidation allowBlank="1" showInputMessage="1" showErrorMessage="1" prompt="Klienta kontaktpersonas vārds tiek automātiski atjaunināts šajā šūnā" sqref="H5" xr:uid="{00000000-0002-0000-0000-000012000000}"/>
    <dataValidation allowBlank="1" showInputMessage="1" showErrorMessage="1" prompt="Ievadiet datumu šajā kolonnā zem šī virsraksta." sqref="B7" xr:uid="{00000000-0002-0000-0000-000013000000}"/>
    <dataValidation allowBlank="1" showInputMessage="1" showErrorMessage="1" prompt="Ievadiet vienuma numuru šajā kolonnā zem šī virsraksta" sqref="C7" xr:uid="{00000000-0002-0000-0000-000014000000}"/>
    <dataValidation allowBlank="1" showInputMessage="1" showErrorMessage="1" prompt="Ievadiet elementa aprakstu šajā kolonnā zem šī virsraksta" sqref="D7" xr:uid="{00000000-0002-0000-0000-000015000000}"/>
    <dataValidation allowBlank="1" showInputMessage="1" showErrorMessage="1" prompt="Ievadiet skaitu šajā kolonnā zem šī virsraksta" sqref="E7" xr:uid="{00000000-0002-0000-0000-000016000000}"/>
    <dataValidation allowBlank="1" showInputMessage="1" showErrorMessage="1" prompt="Ievadiet vienības cenu šajā kolonnā zem šī virsraksta" sqref="F7" xr:uid="{00000000-0002-0000-0000-000017000000}"/>
    <dataValidation allowBlank="1" showInputMessage="1" showErrorMessage="1" prompt="Ievadiet atlaidi šajā kolonnā zem šī virsraksta" sqref="G7" xr:uid="{00000000-0002-0000-0000-000018000000}"/>
    <dataValidation allowBlank="1" showInputMessage="1" showErrorMessage="1" prompt="Kopsumma tiek automātiski aprēķināta šajā kolonnā zem šī virsraksta" sqref="H7" xr:uid="{00000000-0002-0000-0000-000019000000}"/>
    <dataValidation allowBlank="1" showInputMessage="1" showErrorMessage="1" prompt="Rēķina starpsumma tiek automātiski aprēķināta šūnā pa labi" sqref="G13" xr:uid="{00000000-0002-0000-0000-00001A000000}"/>
    <dataValidation allowBlank="1" showInputMessage="1" showErrorMessage="1" prompt="Rēķina starpsumma tiek automātiski aprēķināta šajā šūnā" sqref="H13" xr:uid="{00000000-0002-0000-0000-00001B000000}"/>
    <dataValidation allowBlank="1" showInputMessage="1" showErrorMessage="1" prompt="Ievadiet nodokļu likmi šūnā pa labi" sqref="G14" xr:uid="{00000000-0002-0000-0000-00001C000000}"/>
    <dataValidation allowBlank="1" showInputMessage="1" showErrorMessage="1" prompt="Ievadiet nodokļa likmi šajā šūnā" sqref="H14" xr:uid="{00000000-0002-0000-0000-00001D000000}"/>
    <dataValidation allowBlank="1" showInputMessage="1" showErrorMessage="1" prompt="PVN tiek automātiski aprēķināts šūnā pa labi" sqref="G15" xr:uid="{00000000-0002-0000-0000-00001E000000}"/>
    <dataValidation allowBlank="1" showInputMessage="1" showErrorMessage="1" prompt="Šajā šūnā tiek automātiski aprēķināts PVN" sqref="H15" xr:uid="{00000000-0002-0000-0000-00001F000000}"/>
    <dataValidation allowBlank="1" showInputMessage="1" showErrorMessage="1" prompt="Šūnā pa labi ievadiet piegādes maksu" sqref="G16" xr:uid="{00000000-0002-0000-0000-000020000000}"/>
    <dataValidation allowBlank="1" showInputMessage="1" showErrorMessage="1" prompt="Šajā šūnā ievadiet piegādes maksu" sqref="H16" xr:uid="{00000000-0002-0000-0000-000021000000}"/>
    <dataValidation allowBlank="1" showInputMessage="1" showErrorMessage="1" prompt="Šūnā pa labi ievadiet saņemtā depozīta vērtību" sqref="G17" xr:uid="{00000000-0002-0000-0000-000022000000}"/>
    <dataValidation allowBlank="1" showInputMessage="1" showErrorMessage="1" prompt="Šajā šūnā ievadiet saņemtā depozīta vērtību" sqref="H17" xr:uid="{00000000-0002-0000-0000-000023000000}"/>
    <dataValidation allowBlank="1" showInputMessage="1" showErrorMessage="1" prompt="Kopsumma tiek automātiski aprēķināta šūnā pa labi" sqref="G18" xr:uid="{00000000-0002-0000-0000-000024000000}"/>
    <dataValidation allowBlank="1" showInputMessage="1" showErrorMessage="1" prompt="Šajā šūnā tiek automātiski aprēķināta kopsumma" sqref="H18" xr:uid="{00000000-0002-0000-0000-000025000000}"/>
    <dataValidation allowBlank="1" showInputMessage="1" showErrorMessage="1" prompt="Uzņēmuma nosaukums tiek automātiski pievienots šajā šūnā" sqref="B17:F17" xr:uid="{00000000-0002-0000-0000-000026000000}"/>
    <dataValidation allowBlank="1" showInputMessage="1" showErrorMessage="1" prompt="Ievadiet dienu skaitu, kuru laikā kopsummai ir jātiek apmaksātai, un maksas procentus tekstā šajā šūnā. Parauga dati ir norādīti noklusējuma veidnē" sqref="B18:F18" xr:uid="{00000000-0002-0000-0000-000027000000}"/>
    <dataValidation allowBlank="1" showInputMessage="1" showErrorMessage="1" prompt="Klienta adrese tiek automātiski atjaunināta šajā šūnā" sqref="C4" xr:uid="{00000000-0002-0000-0000-000028000000}"/>
    <dataValidation allowBlank="1" showInputMessage="1" showErrorMessage="1" prompt="Klienta adreses 2. rindiņa tiek automātiski atjaunināta šajā šūnā" sqref="C5" xr:uid="{00000000-0002-0000-0000-000029000000}"/>
    <dataValidation allowBlank="1" showInputMessage="1" showErrorMessage="1" prompt="Klienta adreses pilsēta, novads un pasta indekss tiek automātiski atjaunināts šajā šūnā" sqref="C6" xr:uid="{00000000-0002-0000-0000-00002A000000}"/>
    <dataValidation allowBlank="1" showInputMessage="1" showErrorMessage="1" prompt="Klienta e-pasta adrese tiek automātiski atjaunināta šajā šūnā" sqref="E5" xr:uid="{00000000-0002-0000-0000-00002B000000}"/>
    <dataValidation allowBlank="1" showInputMessage="1" showErrorMessage="1" prompt="Šajā darbgrāmatā izveidojiet tirdzniecības rēķinu. Ievadiet uzņēmuma informāciju šajā darblapā un klientu informāciju darblapā Klienti. Lai pārietu uz darblapu Klienti, atlasiet šūnu J1" sqref="A1" xr:uid="{00000000-0002-0000-0000-00002C000000}"/>
    <dataValidation allowBlank="1" showInputMessage="1" showErrorMessage="1" prompt="Šūnā pa labi ievadiet rēķinu izrakstošā uzņēmuma tālruņa numuru" sqref="E1" xr:uid="{00000000-0002-0000-0000-00002D000000}"/>
    <dataValidation allowBlank="1" showInputMessage="1" showErrorMessage="1" prompt="Šūnā pa labi ievadiet rēķinu izrakstošā uzņēmuma faksa numuru" sqref="E2" xr:uid="{00000000-0002-0000-0000-00002E000000}"/>
    <dataValidation allowBlank="1" showInputMessage="1" showErrorMessage="1" prompt="Klienta adrese tiek automātiski atjaunināta šūnās C3:C6" sqref="B4:B6" xr:uid="{00000000-0002-0000-0000-00002F000000}"/>
    <dataValidation allowBlank="1" showInputMessage="1" showErrorMessage="1" prompt="Šajā šūnā ievadiet rēķinu izrakstošā uzņēmuma nosaukumu Ievadiet rēķinu izrakstošā uzņēmuma informāciju šūnās no D1 līdz G2 un norēķinu informāciju šūnās no B3 līdz H5. Tabulā, sākot ar šūnu B7, ievadiet detalizētu rēķina informāciju" sqref="B1:C2" xr:uid="{00000000-0002-0000-0000-000030000000}"/>
    <dataValidation allowBlank="1" showInputMessage="1" showErrorMessage="1" prompt="Navigācijas saite uz darblapu Klienti. Šī šūna netiks izdrukāta" sqref="J1" xr:uid="{00000000-0002-0000-0000-000031000000}"/>
  </dataValidations>
  <hyperlinks>
    <hyperlink ref="G1" r:id="rId1" xr:uid="{00000000-0004-0000-0000-000000000000}"/>
    <hyperlink ref="G2" r:id="rId2" xr:uid="{00000000-0004-0000-0000-000001000000}"/>
    <hyperlink ref="G2:H2" r:id="rId3" tooltip="Atlasiet, lai skatītu šo tīmekļa vietni" display="www.tailspintoys.com" xr:uid="{00000000-0004-0000-0000-000002000000}"/>
    <hyperlink ref="J1" location="Klienti!A1" tooltip="Atlasiet, lai pārietu uz darblapu Klienti" display="Klienti" xr:uid="{00000000-0004-0000-0000-000003000000}"/>
    <hyperlink ref="G1:H1" r:id="rId4" display="Klientuserviss@tailspintoys.com" xr:uid="{D804F3B5-5EA8-47A3-96BA-E1A0DE8A80BA}"/>
  </hyperlinks>
  <printOptions horizontalCentered="1"/>
  <pageMargins left="0.25" right="0.25" top="0.75" bottom="0.75" header="0.3" footer="0.3"/>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M9"/>
  <sheetViews>
    <sheetView showGridLines="0" zoomScaleNormal="100" workbookViewId="0"/>
  </sheetViews>
  <sheetFormatPr defaultColWidth="9.28515625" defaultRowHeight="30" customHeight="1" x14ac:dyDescent="0.25"/>
  <cols>
    <col min="1" max="1" width="2.7109375" customWidth="1"/>
    <col min="2" max="2" width="23.85546875" customWidth="1"/>
    <col min="3" max="3" width="23.42578125" customWidth="1"/>
    <col min="4" max="4" width="23.140625" customWidth="1"/>
    <col min="5" max="5" width="25.7109375" customWidth="1"/>
    <col min="6" max="6" width="24.140625" customWidth="1"/>
    <col min="7" max="7" width="17.28515625" customWidth="1"/>
    <col min="8" max="8" width="14.85546875" customWidth="1"/>
    <col min="9" max="9" width="13.28515625" customWidth="1"/>
    <col min="10" max="10" width="23.140625" customWidth="1"/>
    <col min="11" max="11" width="22.7109375" customWidth="1"/>
    <col min="12" max="12" width="2.7109375" customWidth="1"/>
    <col min="13" max="13" width="22.7109375" customWidth="1"/>
  </cols>
  <sheetData>
    <row r="1" spans="1:13" ht="42" customHeight="1" x14ac:dyDescent="0.25">
      <c r="A1" s="6"/>
      <c r="B1" s="8" t="s">
        <v>28</v>
      </c>
      <c r="C1" s="6"/>
      <c r="D1" s="6"/>
      <c r="E1" s="6"/>
      <c r="F1" s="6"/>
      <c r="G1" s="6"/>
      <c r="H1" s="6"/>
      <c r="I1" s="6"/>
      <c r="J1" s="6"/>
      <c r="K1" s="6"/>
      <c r="M1" s="42" t="s">
        <v>52</v>
      </c>
    </row>
    <row r="2" spans="1:13" ht="30" customHeight="1" x14ac:dyDescent="0.25">
      <c r="A2" s="6"/>
      <c r="B2" s="6" t="s">
        <v>29</v>
      </c>
      <c r="C2" s="6" t="s">
        <v>31</v>
      </c>
      <c r="D2" s="6" t="s">
        <v>34</v>
      </c>
      <c r="E2" s="6" t="s">
        <v>37</v>
      </c>
      <c r="F2" s="6" t="s">
        <v>39</v>
      </c>
      <c r="G2" s="6" t="s">
        <v>42</v>
      </c>
      <c r="H2" s="6" t="s">
        <v>45</v>
      </c>
      <c r="I2" s="6" t="s">
        <v>47</v>
      </c>
      <c r="J2" s="6" t="s">
        <v>48</v>
      </c>
      <c r="K2" s="6" t="s">
        <v>51</v>
      </c>
    </row>
    <row r="3" spans="1:13" ht="30" customHeight="1" x14ac:dyDescent="0.25">
      <c r="A3" s="6"/>
      <c r="B3" s="2" t="s">
        <v>5</v>
      </c>
      <c r="C3" s="2" t="s">
        <v>32</v>
      </c>
      <c r="D3" s="2" t="s">
        <v>35</v>
      </c>
      <c r="E3" s="2" t="s">
        <v>38</v>
      </c>
      <c r="F3" s="2" t="s">
        <v>40</v>
      </c>
      <c r="G3" s="2" t="s">
        <v>43</v>
      </c>
      <c r="H3" s="14">
        <v>12345</v>
      </c>
      <c r="I3" s="13">
        <v>25550178</v>
      </c>
      <c r="J3" s="5" t="s">
        <v>49</v>
      </c>
      <c r="K3" s="13">
        <v>25550187</v>
      </c>
    </row>
    <row r="4" spans="1:13" ht="30" customHeight="1" x14ac:dyDescent="0.25">
      <c r="A4" s="6"/>
      <c r="B4" s="2" t="s">
        <v>30</v>
      </c>
      <c r="C4" s="2" t="s">
        <v>33</v>
      </c>
      <c r="D4" s="2" t="s">
        <v>36</v>
      </c>
      <c r="E4" s="2"/>
      <c r="F4" s="2" t="s">
        <v>41</v>
      </c>
      <c r="G4" s="2" t="s">
        <v>44</v>
      </c>
      <c r="H4" s="14" t="s">
        <v>46</v>
      </c>
      <c r="I4" s="13">
        <v>25550189</v>
      </c>
      <c r="J4" s="5" t="s">
        <v>50</v>
      </c>
      <c r="K4" s="13">
        <v>25550123</v>
      </c>
    </row>
    <row r="9" spans="1:13" ht="30" customHeight="1" x14ac:dyDescent="0.25">
      <c r="K9" s="31"/>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Šajā darblapā ievadiet klientu informāciju. Ievadītā klientu informācija tiek izmantota darblapā Tirdzniecības rēķins. Atlasiet šūnu M1, lai dotos uz darblapu Tirdzniecības rēķins" sqref="A1" xr:uid="{00000000-0002-0000-0100-000000000000}"/>
    <dataValidation allowBlank="1" showInputMessage="1" showErrorMessage="1" prompt="Šajā šūnā ir šīs darblapas nosaukums" sqref="B1" xr:uid="{00000000-0002-0000-0100-000001000000}"/>
    <dataValidation allowBlank="1" showInputMessage="1" showErrorMessage="1" prompt="Ievadiet uzņēmuma nosaukumu šajā kolonnā zem šī virsraksta. Izmantojiet virsraksta filtrus, lai atrastu konkrētus ierakstus" sqref="B2" xr:uid="{00000000-0002-0000-0100-000002000000}"/>
    <dataValidation allowBlank="1" showInputMessage="1" showErrorMessage="1" prompt="Ievadiet kontaktpersonas vārdu un uzvārdu šajā kolonnā zem šī virsraksta" sqref="C2" xr:uid="{00000000-0002-0000-0100-000003000000}"/>
    <dataValidation allowBlank="1" showInputMessage="1" showErrorMessage="1" prompt="Šajā kolonnā zem šī virsraksta ievadiet adresi" sqref="D2" xr:uid="{00000000-0002-0000-0100-000004000000}"/>
    <dataValidation allowBlank="1" showInputMessage="1" showErrorMessage="1" prompt="Šajā kolonnā zem šī virsraksta ievadiet 2. adreses rindiņu" sqref="E2" xr:uid="{00000000-0002-0000-0100-000005000000}"/>
    <dataValidation allowBlank="1" showInputMessage="1" showErrorMessage="1" prompt="Ievadiet pilsētas nosaukumu šajā kolonnā zem šī virsraksta" sqref="F2" xr:uid="{00000000-0002-0000-0100-000006000000}"/>
    <dataValidation allowBlank="1" showInputMessage="1" showErrorMessage="1" prompt="Ievadiet novada nosaukumu šajā kolonnā zem šī virsraksta" sqref="G2" xr:uid="{00000000-0002-0000-0100-000007000000}"/>
    <dataValidation allowBlank="1" showInputMessage="1" showErrorMessage="1" prompt="Ievadiet pasta indeksu šajā kolonnā zem šī virsraksta" sqref="H2" xr:uid="{00000000-0002-0000-0100-000008000000}"/>
    <dataValidation allowBlank="1" showInputMessage="1" showErrorMessage="1" prompt="Ievadiet tālruņa numuru šajā kolonnā zem šī virsraksta" sqref="I2" xr:uid="{00000000-0002-0000-0100-000009000000}"/>
    <dataValidation allowBlank="1" showInputMessage="1" showErrorMessage="1" prompt="Šajā kolonnā ar šo virsrakstu ievadiet e-pasta adresi" sqref="J2" xr:uid="{00000000-0002-0000-0100-00000A000000}"/>
    <dataValidation allowBlank="1" showInputMessage="1" showErrorMessage="1" prompt="Ievadiet faksa numuru šajā kolonnā zem šī virsraksta" sqref="K2" xr:uid="{00000000-0002-0000-0100-00000B000000}"/>
    <dataValidation allowBlank="1" showInputMessage="1" showErrorMessage="1" prompt="Navigācijas saite uz darblapu Tirdzniecības rēķins. Šī šūna netiks izdrukāta" sqref="M1" xr:uid="{00000000-0002-0000-0100-00000C000000}"/>
  </dataValidations>
  <hyperlinks>
    <hyperlink ref="J4" r:id="rId1" xr:uid="{00000000-0004-0000-0100-000000000000}"/>
    <hyperlink ref="J3" r:id="rId2" xr:uid="{00000000-0004-0000-0100-000001000000}"/>
    <hyperlink ref="M1" location="'Starptautisks rēķins'!A1" tooltip="Atlasiet, lai dotos uz darblapu Tirdzniecības rēķins" display="Tirdzniecības rēķins" xr:uid="{00000000-0004-0000-0100-000002000000}"/>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J4 J3"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18</vt:i4>
      </vt:variant>
    </vt:vector>
  </HeadingPairs>
  <TitlesOfParts>
    <vt:vector size="20" baseType="lpstr">
      <vt:lpstr>Starptautisks rēķins</vt:lpstr>
      <vt:lpstr>Klienti</vt:lpstr>
      <vt:lpstr>CustomerLookup</vt:lpstr>
      <vt:lpstr>Depozīts</vt:lpstr>
      <vt:lpstr>Klienti!Drukas_apgabals</vt:lpstr>
      <vt:lpstr>'Starptautisks rēķins'!Drukas_apgabals</vt:lpstr>
      <vt:lpstr>Klienti!Drukāt_virsrakstus</vt:lpstr>
      <vt:lpstr>'Starptautisks rēķins'!Drukāt_virsrakstus</vt:lpstr>
      <vt:lpstr>KolonnasNosaukums1</vt:lpstr>
      <vt:lpstr>Nosaukums2</vt:lpstr>
      <vt:lpstr>Piegāde</vt:lpstr>
      <vt:lpstr>PVN</vt:lpstr>
      <vt:lpstr>RēķinaNosaukums</vt:lpstr>
      <vt:lpstr>RēķinaStarpsumma</vt:lpstr>
      <vt:lpstr>Rindas_virsraksta_reģions2..E5</vt:lpstr>
      <vt:lpstr>Rindas_virsraksta_reģions3..H5</vt:lpstr>
      <vt:lpstr>Rindas_virsraksta_reģions4..H20</vt:lpstr>
      <vt:lpstr>RindasVirsrakstsReģions1..C6</vt:lpstr>
      <vt:lpstr>SalesTaxRate</vt:lpstr>
      <vt:lpstr>UzņēmumaNosaukums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2018-04-12T07:31:17Z</dcterms:modified>
</cp:coreProperties>
</file>