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02" codeName="{D2B8D322-B21D-917C-0DE1-B2EE103BBF03}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puf\ko-KR\target\"/>
    </mc:Choice>
  </mc:AlternateContent>
  <bookViews>
    <workbookView xWindow="0" yWindow="0" windowWidth="28800" windowHeight="11160"/>
  </bookViews>
  <sheets>
    <sheet name="창고 재고 목록" sheetId="2" r:id="rId1"/>
    <sheet name="재고 선택 목록" sheetId="11" r:id="rId2"/>
    <sheet name="상자 조회" sheetId="9" r:id="rId3"/>
  </sheets>
  <definedNames>
    <definedName name="_xlnm.Print_Titles" localSheetId="2">'상자 조회'!$4:$4</definedName>
    <definedName name="_xlnm.Print_Titles" localSheetId="1">'재고 선택 목록'!$4:$4</definedName>
    <definedName name="_xlnm.Print_Titles" localSheetId="0">'창고 재고 목록'!$4:$4</definedName>
    <definedName name="SKU조회">재고목록[SKU]</definedName>
    <definedName name="상자번호">'상자 조회'!$B$5:$B$11</definedName>
    <definedName name="열제목1">재고목록[[#Headers],[SKU]]</definedName>
    <definedName name="열제목2">'재고 선택 목록'!$B$4</definedName>
    <definedName name="열제목3">'상자 조회'!$B$4</definedName>
  </definedNames>
  <calcPr calcId="171027"/>
</workbook>
</file>

<file path=xl/calcChain.xml><?xml version="1.0" encoding="utf-8"?>
<calcChain xmlns="http://schemas.openxmlformats.org/spreadsheetml/2006/main">
  <c r="D3" i="2" l="1"/>
  <c r="C3" i="2"/>
  <c r="K5" i="2" l="1"/>
  <c r="K6" i="2"/>
  <c r="K7" i="2"/>
  <c r="K8" i="2"/>
  <c r="K9" i="2"/>
  <c r="K10" i="2"/>
  <c r="K11" i="2"/>
  <c r="K12" i="2"/>
  <c r="K13" i="2"/>
  <c r="K14" i="2"/>
  <c r="K15" i="2"/>
  <c r="J5" i="2"/>
  <c r="J6" i="2"/>
  <c r="J7" i="2"/>
  <c r="J8" i="2"/>
  <c r="J9" i="2"/>
  <c r="J10" i="2"/>
  <c r="J11" i="2"/>
  <c r="J12" i="2"/>
  <c r="J13" i="2"/>
  <c r="J14" i="2"/>
  <c r="J15" i="2"/>
  <c r="E5" i="2"/>
  <c r="E6" i="2"/>
  <c r="E7" i="2"/>
  <c r="E8" i="2"/>
  <c r="E9" i="2"/>
  <c r="E10" i="2"/>
  <c r="E11" i="2"/>
  <c r="E12" i="2"/>
  <c r="E13" i="2"/>
  <c r="E14" i="2"/>
  <c r="E15" i="2"/>
  <c r="B3" i="2" l="1"/>
  <c r="I5" i="11"/>
  <c r="I6" i="11"/>
  <c r="I7" i="11"/>
  <c r="I8" i="11"/>
  <c r="I9" i="11"/>
  <c r="H5" i="11"/>
  <c r="H6" i="11"/>
  <c r="H7" i="11"/>
  <c r="H8" i="11"/>
  <c r="H9" i="11"/>
  <c r="G5" i="11"/>
  <c r="G6" i="11"/>
  <c r="G7" i="11"/>
  <c r="G8" i="11"/>
  <c r="G9" i="11"/>
  <c r="F5" i="11"/>
  <c r="F6" i="11"/>
  <c r="F7" i="11"/>
  <c r="F8" i="11"/>
  <c r="F9" i="11"/>
  <c r="E5" i="11"/>
  <c r="E6" i="11"/>
  <c r="E7" i="11"/>
  <c r="E8" i="11"/>
  <c r="E9" i="11"/>
</calcChain>
</file>

<file path=xl/sharedStrings.xml><?xml version="1.0" encoding="utf-8"?>
<sst xmlns="http://schemas.openxmlformats.org/spreadsheetml/2006/main" count="109" uniqueCount="67">
  <si>
    <t>창고 재고 목록</t>
  </si>
  <si>
    <t>총 재고 가격:</t>
  </si>
  <si>
    <t>SKU</t>
  </si>
  <si>
    <t>SP7875</t>
  </si>
  <si>
    <t>TR87680</t>
  </si>
  <si>
    <t>MK676554</t>
  </si>
  <si>
    <t>YE98767</t>
  </si>
  <si>
    <t>XR23423</t>
  </si>
  <si>
    <t>PW98762</t>
  </si>
  <si>
    <t>BM87684</t>
  </si>
  <si>
    <t>BH67655</t>
  </si>
  <si>
    <t>WT98768</t>
  </si>
  <si>
    <t>TS3456</t>
  </si>
  <si>
    <t>WDG123</t>
  </si>
  <si>
    <t>재고 항목:</t>
  </si>
  <si>
    <t>설명</t>
  </si>
  <si>
    <t>항목 1</t>
  </si>
  <si>
    <t>항목 2</t>
  </si>
  <si>
    <t>항목 3</t>
  </si>
  <si>
    <t>항목 4</t>
  </si>
  <si>
    <t>항목 5</t>
  </si>
  <si>
    <t>항목 6</t>
  </si>
  <si>
    <t>항목 7</t>
  </si>
  <si>
    <t>항목 8</t>
  </si>
  <si>
    <t>항목 9</t>
  </si>
  <si>
    <t>항목 10</t>
  </si>
  <si>
    <t>항목 11</t>
  </si>
  <si>
    <t>상자 번호</t>
  </si>
  <si>
    <t>T345</t>
  </si>
  <si>
    <t>T5789</t>
  </si>
  <si>
    <t>T9876</t>
  </si>
  <si>
    <t>T098</t>
  </si>
  <si>
    <t>T349</t>
  </si>
  <si>
    <t>T9875</t>
  </si>
  <si>
    <t>재고 선택 목록</t>
  </si>
  <si>
    <t>위치</t>
  </si>
  <si>
    <t>단위</t>
  </si>
  <si>
    <t>1개</t>
  </si>
  <si>
    <t>상자(10ct)</t>
  </si>
  <si>
    <t>패키지(5ct)</t>
  </si>
  <si>
    <t>수량</t>
  </si>
  <si>
    <t>재주문 수량</t>
  </si>
  <si>
    <t>비용</t>
  </si>
  <si>
    <t>재고 가격</t>
  </si>
  <si>
    <t>재주문</t>
  </si>
  <si>
    <t>주문 번호</t>
  </si>
  <si>
    <t>TP001-1</t>
  </si>
  <si>
    <t>재고 목록</t>
  </si>
  <si>
    <t>선택 수량</t>
  </si>
  <si>
    <t>사용 가능한 수량</t>
  </si>
  <si>
    <t>항목 설명</t>
  </si>
  <si>
    <t>큰 상자</t>
  </si>
  <si>
    <t>작은 상자</t>
  </si>
  <si>
    <t>중간 상자</t>
  </si>
  <si>
    <t>2행, 슬롯 1</t>
  </si>
  <si>
    <t>1행, 슬롯 1</t>
  </si>
  <si>
    <t>3행, 슬롯 2</t>
  </si>
  <si>
    <t>3행, 슬롯 1</t>
  </si>
  <si>
    <t>1행, 슬롯 2</t>
  </si>
  <si>
    <t>4행, 슬롯 5</t>
  </si>
  <si>
    <t>2행, 슬롯 2</t>
  </si>
  <si>
    <t>너비</t>
  </si>
  <si>
    <t>높이</t>
  </si>
  <si>
    <t>길이</t>
  </si>
  <si>
    <t>보관통 수:</t>
  </si>
  <si>
    <t>보관통 조회</t>
  </si>
  <si>
    <t>보관통 번호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</si>
</sst>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&quot;$&quot;#,##0.00_);\(&quot;$&quot;#,##0.00\)"/>
    <numFmt numFmtId="177" formatCode="&quot;Reorder&quot;;&quot;&quot;;&quot;&quot;"/>
    <numFmt numFmtId="178" formatCode="&quot;&quot;;&quot;&quot;;&quot;Clear Pick List Selected in B2&quot;"/>
    <numFmt numFmtId="179" formatCode="&quot;Pick List was cleared&quot;;&quot;&quot;;&quot;Pick List was not cleared&quot;"/>
    <numFmt numFmtId="180" formatCode="&quot;₩&quot;#,##0.00_);\(&quot;₩&quot;#,##0.00\)"/>
    <numFmt numFmtId="181" formatCode="&quot;재주문&quot;;&quot;&quot;;&quot;&quot;"/>
    <numFmt numFmtId="182" formatCode="0_ "/>
    <numFmt numFmtId="183" formatCode="&quot;₩&quot;#,##0.00"/>
  </numFmts>
  <fonts count="20" x14ac:knownFonts="1">
    <font>
      <sz val="11"/>
      <color theme="3" tint="0.14993743705557422"/>
      <name val="Franklin Gothic Medium"/>
      <family val="2"/>
      <scheme val="minor"/>
    </font>
    <font>
      <i/>
      <sz val="10"/>
      <color theme="1"/>
      <name val="Franklin Gothic Medium"/>
      <family val="2"/>
      <scheme val="minor"/>
    </font>
    <font>
      <b/>
      <sz val="26"/>
      <color theme="3" tint="0.1499679555650502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6"/>
      <color theme="4" tint="-0.499984740745262"/>
      <name val="Franklin Gothic Medium"/>
      <family val="2"/>
      <scheme val="major"/>
    </font>
    <font>
      <sz val="11"/>
      <color theme="3" tint="0.14993743705557422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0"/>
      <name val="Franklin Gothic Medium"/>
      <family val="2"/>
      <scheme val="major"/>
    </font>
    <font>
      <sz val="11"/>
      <color theme="4" tint="-0.499984740745262"/>
      <name val="Franklin Gothic Medium"/>
      <family val="2"/>
      <scheme val="minor"/>
    </font>
    <font>
      <sz val="11"/>
      <color theme="3" tint="0.14990691854609822"/>
      <name val="Franklin Gothic Medium"/>
      <family val="2"/>
      <scheme val="minor"/>
    </font>
    <font>
      <sz val="8"/>
      <name val="돋움"/>
      <family val="3"/>
      <charset val="129"/>
      <scheme val="minor"/>
    </font>
    <font>
      <b/>
      <sz val="26"/>
      <color theme="3" tint="0.14996795556505021"/>
      <name val="맑은 고딕"/>
      <family val="3"/>
      <charset val="129"/>
    </font>
    <font>
      <sz val="11"/>
      <color theme="3" tint="0.14993743705557422"/>
      <name val="맑은 고딕"/>
      <family val="3"/>
      <charset val="129"/>
    </font>
    <font>
      <sz val="11"/>
      <color theme="3"/>
      <name val="맑은 고딕"/>
      <family val="3"/>
      <charset val="129"/>
    </font>
    <font>
      <sz val="11"/>
      <color theme="4" tint="-0.499984740745262"/>
      <name val="맑은 고딕"/>
      <family val="3"/>
      <charset val="129"/>
    </font>
    <font>
      <sz val="16"/>
      <color theme="4" tint="-0.499984740745262"/>
      <name val="맑은 고딕"/>
      <family val="3"/>
      <charset val="129"/>
    </font>
    <font>
      <sz val="11"/>
      <color theme="0"/>
      <name val="맑은 고딕"/>
      <family val="3"/>
      <charset val="129"/>
    </font>
    <font>
      <sz val="11"/>
      <color theme="3" tint="0.14990691854609822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ck">
        <color theme="0"/>
      </left>
      <right/>
      <top/>
      <bottom/>
      <diagonal/>
    </border>
  </borders>
  <cellStyleXfs count="15">
    <xf numFmtId="0" fontId="0" fillId="0" borderId="0">
      <alignment vertical="center"/>
    </xf>
    <xf numFmtId="0" fontId="2" fillId="0" borderId="1" applyNumberFormat="0" applyFill="0" applyAlignment="0" applyProtection="0"/>
    <xf numFmtId="0" fontId="9" fillId="2" borderId="0" applyNumberFormat="0" applyProtection="0">
      <alignment horizontal="left" vertical="center" indent="1"/>
    </xf>
    <xf numFmtId="0" fontId="3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4" fillId="0" borderId="2" applyNumberFormat="0" applyFill="0" applyAlignment="0" applyProtection="0"/>
    <xf numFmtId="177" fontId="11" fillId="0" borderId="0">
      <alignment horizontal="center" vertical="center"/>
    </xf>
    <xf numFmtId="0" fontId="8" fillId="2" borderId="0" applyNumberFormat="0" applyProtection="0">
      <alignment horizontal="right" indent="1"/>
    </xf>
    <xf numFmtId="0" fontId="10" fillId="0" borderId="0" applyNumberFormat="0" applyProtection="0">
      <alignment horizontal="center"/>
    </xf>
    <xf numFmtId="0" fontId="10" fillId="0" borderId="0" applyNumberFormat="0" applyProtection="0">
      <alignment horizontal="center"/>
    </xf>
    <xf numFmtId="0" fontId="6" fillId="0" borderId="0" applyNumberFormat="0" applyFill="0" applyBorder="0" applyProtection="0">
      <alignment horizontal="left" vertical="top"/>
    </xf>
    <xf numFmtId="0" fontId="7" fillId="0" borderId="0">
      <alignment horizontal="left" vertical="center" wrapText="1" indent="1"/>
    </xf>
    <xf numFmtId="1" fontId="7" fillId="0" borderId="0">
      <alignment horizontal="center" vertical="center"/>
    </xf>
    <xf numFmtId="176" fontId="7" fillId="0" borderId="0">
      <alignment horizontal="right" vertical="center"/>
    </xf>
  </cellStyleXfs>
  <cellXfs count="29">
    <xf numFmtId="0" fontId="0" fillId="0" borderId="0" xfId="0">
      <alignment vertical="center"/>
    </xf>
    <xf numFmtId="0" fontId="2" fillId="0" borderId="1" xfId="1" applyAlignment="1">
      <alignment vertical="center"/>
    </xf>
    <xf numFmtId="0" fontId="1" fillId="0" borderId="0" xfId="0" applyFont="1" applyAlignmen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3" fillId="0" borderId="1" xfId="1" applyFont="1" applyAlignment="1"/>
    <xf numFmtId="0" fontId="13" fillId="0" borderId="1" xfId="1" applyFont="1" applyAlignment="1">
      <alignment vertical="center"/>
    </xf>
    <xf numFmtId="0" fontId="14" fillId="0" borderId="0" xfId="0" applyFont="1">
      <alignment vertical="center"/>
    </xf>
    <xf numFmtId="0" fontId="15" fillId="0" borderId="0" xfId="3" applyFont="1"/>
    <xf numFmtId="0" fontId="15" fillId="0" borderId="0" xfId="3" applyFont="1" applyAlignment="1"/>
    <xf numFmtId="0" fontId="16" fillId="0" borderId="0" xfId="9" applyFont="1">
      <alignment horizontal="center"/>
    </xf>
    <xf numFmtId="0" fontId="17" fillId="0" borderId="0" xfId="11" applyFont="1">
      <alignment horizontal="left" vertical="top"/>
    </xf>
    <xf numFmtId="0" fontId="18" fillId="2" borderId="3" xfId="2" applyFont="1" applyFill="1" applyBorder="1" applyAlignment="1">
      <alignment horizontal="left" vertical="center" indent="1"/>
    </xf>
    <xf numFmtId="0" fontId="18" fillId="2" borderId="0" xfId="2" applyFont="1" applyFill="1" applyBorder="1" applyAlignment="1">
      <alignment horizontal="left" vertical="center" indent="1"/>
    </xf>
    <xf numFmtId="0" fontId="14" fillId="0" borderId="0" xfId="12" applyNumberFormat="1" applyFont="1" applyBorder="1" applyAlignment="1">
      <alignment horizontal="left" vertical="center" wrapText="1" indent="1"/>
    </xf>
    <xf numFmtId="0" fontId="14" fillId="0" borderId="3" xfId="12" applyNumberFormat="1" applyFont="1" applyBorder="1" applyAlignment="1">
      <alignment horizontal="left" vertical="center" wrapText="1" indent="1"/>
    </xf>
    <xf numFmtId="0" fontId="14" fillId="3" borderId="0" xfId="12" applyNumberFormat="1" applyFont="1" applyFill="1" applyBorder="1" applyAlignment="1">
      <alignment horizontal="left" vertical="center" wrapText="1" indent="1"/>
    </xf>
    <xf numFmtId="0" fontId="14" fillId="3" borderId="3" xfId="12" applyNumberFormat="1" applyFont="1" applyFill="1" applyBorder="1" applyAlignment="1">
      <alignment horizontal="left" vertical="center" wrapText="1" indent="1"/>
    </xf>
    <xf numFmtId="180" fontId="14" fillId="0" borderId="3" xfId="14" applyNumberFormat="1" applyFont="1" applyBorder="1" applyAlignment="1">
      <alignment horizontal="right" vertical="center"/>
    </xf>
    <xf numFmtId="180" fontId="14" fillId="3" borderId="3" xfId="14" applyNumberFormat="1" applyFont="1" applyFill="1" applyBorder="1" applyAlignment="1">
      <alignment horizontal="right" vertical="center"/>
    </xf>
    <xf numFmtId="181" fontId="19" fillId="0" borderId="3" xfId="7" applyNumberFormat="1" applyFont="1" applyBorder="1" applyAlignment="1">
      <alignment horizontal="center" vertical="center"/>
    </xf>
    <xf numFmtId="182" fontId="14" fillId="0" borderId="3" xfId="13" applyNumberFormat="1" applyFont="1" applyBorder="1" applyAlignment="1">
      <alignment horizontal="center" vertical="center"/>
    </xf>
    <xf numFmtId="182" fontId="14" fillId="3" borderId="3" xfId="13" applyNumberFormat="1" applyFont="1" applyFill="1" applyBorder="1" applyAlignment="1">
      <alignment horizontal="center" vertical="center"/>
    </xf>
    <xf numFmtId="183" fontId="17" fillId="0" borderId="0" xfId="11" applyNumberFormat="1" applyFont="1">
      <alignment horizontal="left" vertical="top"/>
    </xf>
    <xf numFmtId="0" fontId="13" fillId="0" borderId="1" xfId="1" applyFont="1"/>
    <xf numFmtId="182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wrapText="1" indent="1"/>
    </xf>
  </cellXfs>
  <cellStyles count="15">
    <cellStyle name="가운데 정렬된 표 세부 정보" xfId="13"/>
    <cellStyle name="연결된 셀" xfId="8" builtinId="24" customBuiltin="1"/>
    <cellStyle name="열어 본 하이퍼링크" xfId="10" builtinId="9" customBuiltin="1"/>
    <cellStyle name="오른쪽 정렬된 표 세부 정보" xfId="14"/>
    <cellStyle name="왼쪽 정렬된 표 세부 정보" xfId="12"/>
    <cellStyle name="요약" xfId="6" builtinId="25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총 개수" xfId="11"/>
    <cellStyle name="표준" xfId="0" builtinId="0" customBuiltin="1"/>
    <cellStyle name="플래그 열" xfId="7"/>
    <cellStyle name="하이퍼링크" xfId="9" builtinId="8" customBuiltin="1"/>
  </cellStyles>
  <dxfs count="35">
    <dxf>
      <font>
        <strike val="0"/>
        <outline val="0"/>
        <shadow val="0"/>
        <u val="none"/>
        <vertAlign val="baseline"/>
        <sz val="11"/>
        <color theme="3" tint="0.14993743705557422"/>
        <name val="맑은 고딕"/>
        <family val="3"/>
        <charset val="129"/>
        <scheme val="none"/>
      </font>
      <numFmt numFmtId="182" formatCode="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14993743705557422"/>
        <name val="맑은 고딕"/>
        <family val="3"/>
        <charset val="129"/>
        <scheme val="none"/>
      </font>
      <numFmt numFmtId="182" formatCode="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14993743705557422"/>
        <name val="맑은 고딕"/>
        <family val="3"/>
        <charset val="129"/>
        <scheme val="none"/>
      </font>
      <numFmt numFmtId="182" formatCode="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14993743705557422"/>
        <name val="맑은 고딕"/>
        <family val="3"/>
        <charset val="129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14993743705557422"/>
        <name val="맑은 고딕"/>
        <family val="3"/>
        <charset val="129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14993743705557422"/>
        <name val="맑은 고딕"/>
        <family val="3"/>
        <charset val="129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14993743705557422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3" tint="0.14993743705557422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맑은 고딕"/>
        <family val="3"/>
        <charset val="129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맑은 고딕"/>
        <family val="3"/>
        <charset val="129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맑은 고딕"/>
        <family val="3"/>
        <charset val="129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맑은 고딕"/>
        <family val="3"/>
        <charset val="129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맑은 고딕"/>
        <family val="3"/>
        <charset val="129"/>
        <scheme val="none"/>
      </font>
      <numFmt numFmtId="182" formatCode="0_ "/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맑은 고딕"/>
        <family val="3"/>
        <charset val="129"/>
        <scheme val="none"/>
      </font>
      <numFmt numFmtId="182" formatCode="0_ "/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맑은 고딕"/>
        <family val="3"/>
        <charset val="129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맑은 고딕"/>
        <family val="3"/>
        <charset val="129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맑은 고딕"/>
        <family val="3"/>
        <charset val="129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family val="3"/>
        <charset val="129"/>
        <scheme val="none"/>
      </font>
      <fill>
        <patternFill patternType="solid">
          <fgColor indexed="64"/>
          <bgColor theme="4" tint="-0.499984740745262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0691854609822"/>
        <name val="맑은 고딕"/>
        <family val="3"/>
        <charset val="129"/>
        <scheme val="none"/>
      </font>
      <numFmt numFmtId="181" formatCode="&quot;재주문&quot;;&quot;&quot;;&quot;&quot;"/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맑은 고딕"/>
        <family val="3"/>
        <charset val="129"/>
        <scheme val="none"/>
      </font>
      <numFmt numFmtId="180" formatCode="&quot;₩&quot;#,##0.00_);\(&quot;₩&quot;#,##0.00\)"/>
      <alignment horizontal="right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맑은 고딕"/>
        <family val="3"/>
        <charset val="129"/>
        <scheme val="none"/>
      </font>
      <numFmt numFmtId="180" formatCode="&quot;₩&quot;#,##0.00_);\(&quot;₩&quot;#,##0.00\)"/>
      <alignment horizontal="right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맑은 고딕"/>
        <family val="3"/>
        <charset val="129"/>
        <scheme val="none"/>
      </font>
      <numFmt numFmtId="182" formatCode="0_ "/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맑은 고딕"/>
        <family val="3"/>
        <charset val="129"/>
        <scheme val="none"/>
      </font>
      <numFmt numFmtId="182" formatCode="0_ "/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맑은 고딕"/>
        <family val="3"/>
        <charset val="129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맑은 고딕"/>
        <family val="3"/>
        <charset val="129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맑은 고딕"/>
        <family val="3"/>
        <charset val="129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맑은 고딕"/>
        <family val="3"/>
        <charset val="129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맑은 고딕"/>
        <family val="3"/>
        <charset val="129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family val="3"/>
        <charset val="129"/>
        <scheme val="none"/>
      </font>
      <fill>
        <patternFill patternType="solid">
          <fgColor indexed="64"/>
          <bgColor theme="4" tint="-0.499984740745262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</font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ont>
        <b val="0"/>
        <i val="0"/>
        <color theme="0"/>
      </font>
      <fill>
        <patternFill patternType="solid">
          <fgColor theme="4" tint="-0.499984740745262"/>
          <bgColor theme="4" tint="-0.499984740745262"/>
        </patternFill>
      </fill>
    </dxf>
    <dxf>
      <border>
        <vertical style="thick">
          <color theme="0"/>
        </vertical>
      </border>
    </dxf>
  </dxfs>
  <tableStyles count="1" defaultTableStyle="창고 재고" defaultPivotStyle="PivotStyleMedium2">
    <tableStyle name="창고 재고" pivot="0" count="4">
      <tableStyleElement type="wholeTable" dxfId="34"/>
      <tableStyleElement type="headerRow" dxfId="33"/>
      <tableStyleElement type="lastColumn" dxfId="32"/>
      <tableStyleElement type="secondRowStripe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49345;&#51088; &#51312;&#54924;'!A1"/><Relationship Id="rId1" Type="http://schemas.openxmlformats.org/officeDocument/2006/relationships/hyperlink" Target="#'&#51116;&#44256; &#49440;&#53469; &#47785;&#47197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52285;&#44256; &#51116;&#44256; &#47785;&#47197;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&#52285;&#44256; &#51116;&#44256; &#47785;&#47197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</xdr:colOff>
      <xdr:row>1</xdr:row>
      <xdr:rowOff>57149</xdr:rowOff>
    </xdr:from>
    <xdr:to>
      <xdr:col>5</xdr:col>
      <xdr:colOff>889</xdr:colOff>
      <xdr:row>1</xdr:row>
      <xdr:rowOff>285749</xdr:rowOff>
    </xdr:to>
    <xdr:sp macro="" textlink="">
      <xdr:nvSpPr>
        <xdr:cNvPr id="11" name="재고 목록" descr="재고 선택 목록을 보기 위한 탐색 도형">
          <a:hlinkClick xmlns:r="http://schemas.openxmlformats.org/officeDocument/2006/relationships" r:id="rId1" tooltip="재고 선택 목록 워크시트를 보려면 선택합니다.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480304" y="742949"/>
          <a:ext cx="173736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ko" sz="1100">
              <a:solidFill>
                <a:schemeClr val="lt1"/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재고</a:t>
          </a:r>
          <a:r>
            <a:rPr lang="ko" sz="1100" baseline="0">
              <a:solidFill>
                <a:schemeClr val="lt1"/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 선택 </a:t>
          </a:r>
          <a:r>
            <a:rPr lang="ko" sz="1100">
              <a:solidFill>
                <a:schemeClr val="lt1"/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목록</a:t>
          </a:r>
        </a:p>
      </xdr:txBody>
    </xdr:sp>
    <xdr:clientData fPrintsWithSheet="0"/>
  </xdr:twoCellAnchor>
  <xdr:twoCellAnchor editAs="oneCell">
    <xdr:from>
      <xdr:col>5</xdr:col>
      <xdr:colOff>51054</xdr:colOff>
      <xdr:row>1</xdr:row>
      <xdr:rowOff>57149</xdr:rowOff>
    </xdr:from>
    <xdr:to>
      <xdr:col>5</xdr:col>
      <xdr:colOff>1788414</xdr:colOff>
      <xdr:row>1</xdr:row>
      <xdr:rowOff>285749</xdr:rowOff>
    </xdr:to>
    <xdr:sp macro="" textlink="">
      <xdr:nvSpPr>
        <xdr:cNvPr id="12" name="재고 목록" descr="상자 조회를 보기 위한 탐색 도형">
          <a:hlinkClick xmlns:r="http://schemas.openxmlformats.org/officeDocument/2006/relationships" r:id="rId2" tooltip="상자 조회 정보를 추가하거나 수정하려면 선택합니다.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337679" y="742949"/>
          <a:ext cx="173736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ko" sz="1100">
              <a:solidFill>
                <a:schemeClr val="lt1"/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상자</a:t>
          </a:r>
          <a:r>
            <a:rPr lang="ko" sz="1100" baseline="0">
              <a:solidFill>
                <a:schemeClr val="lt1"/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 조회</a:t>
          </a:r>
          <a:endParaRPr lang="en-US" sz="1100">
            <a:solidFill>
              <a:schemeClr val="lt1"/>
            </a:solidFill>
            <a:latin typeface="맑은 고딕" panose="020B0503020000020004" pitchFamily="50" charset="-127"/>
            <a:ea typeface="맑은 고딕" panose="020B0503020000020004" pitchFamily="50" charset="-127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76199</xdr:colOff>
      <xdr:row>1</xdr:row>
      <xdr:rowOff>66675</xdr:rowOff>
    </xdr:from>
    <xdr:to>
      <xdr:col>2</xdr:col>
      <xdr:colOff>1794509</xdr:colOff>
      <xdr:row>1</xdr:row>
      <xdr:rowOff>295275</xdr:rowOff>
    </xdr:to>
    <xdr:sp macro="" textlink="">
      <xdr:nvSpPr>
        <xdr:cNvPr id="3" name="재고 목록" descr="재고 목록을 보려면 선택합니다.">
          <a:hlinkClick xmlns:r="http://schemas.openxmlformats.org/officeDocument/2006/relationships" r:id="rId1" tooltip="창고 재고 목록을 보려면 클릭합니다. List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flipH="1">
          <a:off x="2019299" y="752475"/>
          <a:ext cx="173736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ko" sz="1100">
              <a:solidFill>
                <a:schemeClr val="lt1"/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재고</a:t>
          </a:r>
          <a:r>
            <a:rPr lang="ko" sz="100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ko" sz="1100">
              <a:solidFill>
                <a:schemeClr val="lt1"/>
              </a:solidFill>
              <a:latin typeface="+mn-lt"/>
              <a:ea typeface="+mn-ea"/>
              <a:cs typeface="+mn-cs"/>
            </a:rPr>
            <a:t> 목록</a:t>
          </a:r>
        </a:p>
      </xdr:txBody>
    </xdr:sp>
    <xdr:clientData fPrintsWithSheet="0"/>
  </xdr:twoCellAnchor>
  <xdr:twoCellAnchor editAs="oneCell">
    <xdr:from>
      <xdr:col>1</xdr:col>
      <xdr:colOff>28574</xdr:colOff>
      <xdr:row>1</xdr:row>
      <xdr:rowOff>76200</xdr:rowOff>
    </xdr:from>
    <xdr:to>
      <xdr:col>2</xdr:col>
      <xdr:colOff>634</xdr:colOff>
      <xdr:row>1</xdr:row>
      <xdr:rowOff>304800</xdr:rowOff>
    </xdr:to>
    <xdr:sp macro="[0]!ClearPickList" textlink="">
      <xdr:nvSpPr>
        <xdr:cNvPr id="5" name="재고 목록" descr="선택 목록을 지우려면 선택합니다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190499" y="762000"/>
          <a:ext cx="173736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ko" sz="1100">
              <a:solidFill>
                <a:schemeClr val="lt1"/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선택</a:t>
          </a:r>
          <a:r>
            <a:rPr lang="ko" sz="1000">
              <a:solidFill>
                <a:schemeClr val="lt1"/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 </a:t>
          </a:r>
          <a:r>
            <a:rPr lang="ko" sz="1100">
              <a:solidFill>
                <a:schemeClr val="lt1"/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 </a:t>
          </a:r>
          <a:r>
            <a:rPr lang="ko" sz="1100" baseline="0">
              <a:solidFill>
                <a:schemeClr val="lt1"/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목록</a:t>
          </a:r>
          <a:r>
            <a:rPr lang="ko" sz="1000" baseline="0">
              <a:solidFill>
                <a:schemeClr val="lt1"/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 </a:t>
          </a:r>
          <a:r>
            <a:rPr lang="ko" sz="1100" baseline="0">
              <a:solidFill>
                <a:schemeClr val="lt1"/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 지우기</a:t>
          </a:r>
          <a:endParaRPr lang="en-US" sz="1100">
            <a:solidFill>
              <a:schemeClr val="lt1"/>
            </a:solidFill>
            <a:latin typeface="맑은 고딕" panose="020B0503020000020004" pitchFamily="50" charset="-127"/>
            <a:ea typeface="맑은 고딕" panose="020B0503020000020004" pitchFamily="50" charset="-127"/>
            <a:cs typeface="+mn-cs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66675</xdr:rowOff>
    </xdr:from>
    <xdr:to>
      <xdr:col>2</xdr:col>
      <xdr:colOff>635</xdr:colOff>
      <xdr:row>1</xdr:row>
      <xdr:rowOff>295275</xdr:rowOff>
    </xdr:to>
    <xdr:sp macro="" textlink="">
      <xdr:nvSpPr>
        <xdr:cNvPr id="2" name="재고 목록" descr="재고 목록을 보려면 선택합니다.">
          <a:hlinkClick xmlns:r="http://schemas.openxmlformats.org/officeDocument/2006/relationships" r:id="rId1" tooltip="재고 목록을 보려면 선택합니다.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H="1">
          <a:off x="190500" y="752475"/>
          <a:ext cx="173736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ko" sz="1100">
              <a:solidFill>
                <a:schemeClr val="lt1"/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재고</a:t>
          </a:r>
          <a:r>
            <a:rPr lang="ko" sz="1000">
              <a:solidFill>
                <a:schemeClr val="lt1"/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 </a:t>
          </a:r>
          <a:r>
            <a:rPr lang="ko" sz="1100">
              <a:solidFill>
                <a:schemeClr val="lt1"/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 목록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재고목록" displayName="재고목록" ref="B4:K15" totalsRowShown="0" headerRowDxfId="29" headerRowCellStyle="제목 1">
  <autoFilter ref="B4:K15"/>
  <tableColumns count="10">
    <tableColumn id="1" name="SKU" dataDxfId="28" dataCellStyle="왼쪽 정렬된 표 세부 정보"/>
    <tableColumn id="2" name="설명" dataDxfId="27" dataCellStyle="왼쪽 정렬된 표 세부 정보"/>
    <tableColumn id="3" name="상자 번호" dataDxfId="26" dataCellStyle="왼쪽 정렬된 표 세부 정보"/>
    <tableColumn id="4" name="위치" dataDxfId="25" dataCellStyle="왼쪽 정렬된 표 세부 정보">
      <calculatedColumnFormula>IFERROR(VLOOKUP(재고목록[[#This Row],[상자 번호]],상자조회[],3,FALSE),"")</calculatedColumnFormula>
    </tableColumn>
    <tableColumn id="5" name="단위" dataDxfId="24" dataCellStyle="왼쪽 정렬된 표 세부 정보"/>
    <tableColumn id="6" name="수량" dataDxfId="23" dataCellStyle="가운데 정렬된 표 세부 정보"/>
    <tableColumn id="7" name="재주문 수량" dataDxfId="22" dataCellStyle="가운데 정렬된 표 세부 정보"/>
    <tableColumn id="8" name="비용" dataDxfId="21" dataCellStyle="오른쪽 정렬된 표 세부 정보"/>
    <tableColumn id="9" name="재고 가격" dataDxfId="20" dataCellStyle="오른쪽 정렬된 표 세부 정보">
      <calculatedColumnFormula>재고목록[[#This Row],[수량]]*재고목록[[#This Row],[비용]]</calculatedColumnFormula>
    </tableColumn>
    <tableColumn id="10" name="재주문" dataDxfId="19" dataCellStyle="플래그 열">
      <calculatedColumnFormula>IFERROR(IF(재고목록[[#This Row],[수량]]&lt;=재고목록[[#This Row],[재주문 수량]],1,0),0)</calculatedColumnFormula>
    </tableColumn>
  </tableColumns>
  <tableStyleInfo name="창고 재고" showFirstColumn="0" showLastColumn="0" showRowStripes="1" showColumnStripes="0"/>
</table>
</file>

<file path=xl/tables/table2.xml><?xml version="1.0" encoding="utf-8"?>
<table xmlns="http://schemas.openxmlformats.org/spreadsheetml/2006/main" id="2" name="재고선택목록" displayName="재고선택목록" ref="B4:I9" totalsRowShown="0" headerRowDxfId="17" dataDxfId="16" headerRowCellStyle="제목 1" dataCellStyle="왼쪽 정렬된 표 세부 정보">
  <autoFilter ref="B4:I9"/>
  <tableColumns count="8">
    <tableColumn id="1" name="주문 번호" dataDxfId="15" dataCellStyle="왼쪽 정렬된 표 세부 정보"/>
    <tableColumn id="2" name="SKU" dataDxfId="14" dataCellStyle="왼쪽 정렬된 표 세부 정보"/>
    <tableColumn id="3" name="선택 수량" dataDxfId="13" dataCellStyle="가운데 정렬된 표 세부 정보"/>
    <tableColumn id="4" name="사용 가능한 수량" dataDxfId="12" dataCellStyle="가운데 정렬된 표 세부 정보">
      <calculatedColumnFormula>IFERROR(VLOOKUP(재고선택목록[SKU],재고목록[],6,FALSE),"")</calculatedColumnFormula>
    </tableColumn>
    <tableColumn id="5" name="항목 설명" dataDxfId="11" dataCellStyle="왼쪽 정렬된 표 세부 정보">
      <calculatedColumnFormula>IFERROR(VLOOKUP(재고선택목록[SKU],재고목록[],2,FALSE),"")</calculatedColumnFormula>
    </tableColumn>
    <tableColumn id="6" name="단위" dataDxfId="10" dataCellStyle="왼쪽 정렬된 표 세부 정보">
      <calculatedColumnFormula>IFERROR(VLOOKUP(재고선택목록[SKU],재고목록[],5,FALSE),"")</calculatedColumnFormula>
    </tableColumn>
    <tableColumn id="7" name="상자 번호" dataDxfId="9" dataCellStyle="왼쪽 정렬된 표 세부 정보">
      <calculatedColumnFormula>IFERROR(VLOOKUP(재고선택목록[SKU],재고목록[],3,FALSE),"")</calculatedColumnFormula>
    </tableColumn>
    <tableColumn id="8" name="위치" dataDxfId="8" dataCellStyle="왼쪽 정렬된 표 세부 정보">
      <calculatedColumnFormula>IFERROR(VLOOKUP(재고선택목록[SKU],재고목록[],4,FALSE),"")</calculatedColumnFormula>
    </tableColumn>
  </tableColumns>
  <tableStyleInfo name="창고 재고" showFirstColumn="0" showLastColumn="0" showRowStripes="1" showColumnStripes="0"/>
</table>
</file>

<file path=xl/tables/table3.xml><?xml version="1.0" encoding="utf-8"?>
<table xmlns="http://schemas.openxmlformats.org/spreadsheetml/2006/main" id="3" name="상자조회" displayName="상자조회" ref="B4:G11" totalsRowShown="0" headerRowDxfId="7" dataDxfId="6">
  <autoFilter ref="B4:G11"/>
  <tableColumns count="6">
    <tableColumn id="1" name="보관통 번호" dataDxfId="5"/>
    <tableColumn id="2" name="설명" dataDxfId="4"/>
    <tableColumn id="3" name="위치" dataDxfId="3"/>
    <tableColumn id="4" name="너비" dataDxfId="2"/>
    <tableColumn id="5" name="높이" dataDxfId="1"/>
    <tableColumn id="6" name="길이" dataDxfId="0"/>
  </tableColumns>
  <tableStyleInfo name="창고 재고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Warehouse Invento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6DB068"/>
      </a:accent1>
      <a:accent2>
        <a:srgbClr val="E1C049"/>
      </a:accent2>
      <a:accent3>
        <a:srgbClr val="77CACD"/>
      </a:accent3>
      <a:accent4>
        <a:srgbClr val="EB862D"/>
      </a:accent4>
      <a:accent5>
        <a:srgbClr val="9062A7"/>
      </a:accent5>
      <a:accent6>
        <a:srgbClr val="EB8688"/>
      </a:accent6>
      <a:hlink>
        <a:srgbClr val="13CACD"/>
      </a:hlink>
      <a:folHlink>
        <a:srgbClr val="9062A7"/>
      </a:folHlink>
    </a:clrScheme>
    <a:fontScheme name="Warehouse Inventory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InventoryList">
    <tabColor theme="4"/>
    <pageSetUpPr autoPageBreaks="0" fitToPage="1"/>
  </sheetPr>
  <dimension ref="B1:K15"/>
  <sheetViews>
    <sheetView showGridLines="0" tabSelected="1" zoomScaleNormal="100" workbookViewId="0"/>
  </sheetViews>
  <sheetFormatPr defaultColWidth="9.21875" defaultRowHeight="30" customHeight="1" x14ac:dyDescent="0.3"/>
  <cols>
    <col min="1" max="1" width="1.88671875" style="7" customWidth="1"/>
    <col min="2" max="2" width="20.77734375" style="7" customWidth="1"/>
    <col min="3" max="3" width="27.44140625" style="7" customWidth="1"/>
    <col min="4" max="4" width="14.109375" style="7" customWidth="1"/>
    <col min="5" max="5" width="21.109375" style="7" customWidth="1"/>
    <col min="6" max="6" width="21.77734375" style="7" customWidth="1"/>
    <col min="7" max="7" width="9.44140625" style="7" customWidth="1"/>
    <col min="8" max="8" width="15.6640625" style="7" customWidth="1"/>
    <col min="9" max="9" width="11.88671875" style="7" customWidth="1"/>
    <col min="10" max="10" width="18.6640625" style="7" customWidth="1"/>
    <col min="11" max="11" width="13.33203125" style="7" customWidth="1"/>
    <col min="12" max="13" width="16.109375" style="7" customWidth="1"/>
    <col min="14" max="14" width="11.44140625" style="7" customWidth="1"/>
    <col min="15" max="16384" width="9.21875" style="7"/>
  </cols>
  <sheetData>
    <row r="1" spans="2:11" ht="54" customHeight="1" thickBot="1" x14ac:dyDescent="0.7">
      <c r="B1" s="5" t="s">
        <v>0</v>
      </c>
      <c r="C1" s="5"/>
      <c r="D1" s="5"/>
      <c r="E1" s="6"/>
      <c r="F1" s="6"/>
      <c r="G1" s="6"/>
      <c r="H1" s="6"/>
      <c r="I1" s="6"/>
      <c r="J1" s="6"/>
      <c r="K1" s="6"/>
    </row>
    <row r="2" spans="2:11" ht="24.95" customHeight="1" x14ac:dyDescent="0.3">
      <c r="B2" s="8" t="s">
        <v>1</v>
      </c>
      <c r="C2" s="9" t="s">
        <v>14</v>
      </c>
      <c r="D2" s="8" t="s">
        <v>64</v>
      </c>
      <c r="E2" s="10" t="s">
        <v>34</v>
      </c>
      <c r="F2" s="10" t="s">
        <v>65</v>
      </c>
    </row>
    <row r="3" spans="2:11" ht="30" customHeight="1" x14ac:dyDescent="0.3">
      <c r="B3" s="23">
        <f>SUM(재고목록[재고 가격])</f>
        <v>4649</v>
      </c>
      <c r="C3" s="11">
        <f>COUNTA(재고목록[설명])</f>
        <v>11</v>
      </c>
      <c r="D3" s="11">
        <f>SUMPRODUCT((1/COUNTIF(재고목록[상자 번호],재고목록[상자 번호]&amp;"")))</f>
        <v>6</v>
      </c>
    </row>
    <row r="4" spans="2:11" ht="17.100000000000001" customHeight="1" x14ac:dyDescent="0.3">
      <c r="B4" s="13" t="s">
        <v>2</v>
      </c>
      <c r="C4" s="12" t="s">
        <v>15</v>
      </c>
      <c r="D4" s="12" t="s">
        <v>27</v>
      </c>
      <c r="E4" s="12" t="s">
        <v>35</v>
      </c>
      <c r="F4" s="12" t="s">
        <v>36</v>
      </c>
      <c r="G4" s="12" t="s">
        <v>40</v>
      </c>
      <c r="H4" s="12" t="s">
        <v>41</v>
      </c>
      <c r="I4" s="12" t="s">
        <v>42</v>
      </c>
      <c r="J4" s="12" t="s">
        <v>43</v>
      </c>
      <c r="K4" s="12" t="s">
        <v>44</v>
      </c>
    </row>
    <row r="5" spans="2:11" ht="30" customHeight="1" x14ac:dyDescent="0.3">
      <c r="B5" s="14" t="s">
        <v>3</v>
      </c>
      <c r="C5" s="15" t="s">
        <v>16</v>
      </c>
      <c r="D5" s="15" t="s">
        <v>28</v>
      </c>
      <c r="E5" s="15" t="str">
        <f>IFERROR(VLOOKUP(재고목록[[#This Row],[상자 번호]],상자조회[],3,FALSE),"")</f>
        <v>2행, 슬롯 1</v>
      </c>
      <c r="F5" s="15" t="s">
        <v>37</v>
      </c>
      <c r="G5" s="21">
        <v>20</v>
      </c>
      <c r="H5" s="21">
        <v>10</v>
      </c>
      <c r="I5" s="18">
        <v>30</v>
      </c>
      <c r="J5" s="18">
        <f>재고목록[[#This Row],[수량]]*재고목록[[#This Row],[비용]]</f>
        <v>600</v>
      </c>
      <c r="K5" s="20">
        <f>IFERROR(IF(재고목록[[#This Row],[수량]]&lt;=재고목록[[#This Row],[재주문 수량]],1,0),0)</f>
        <v>0</v>
      </c>
    </row>
    <row r="6" spans="2:11" ht="30" customHeight="1" x14ac:dyDescent="0.3">
      <c r="B6" s="16" t="s">
        <v>4</v>
      </c>
      <c r="C6" s="17" t="s">
        <v>17</v>
      </c>
      <c r="D6" s="17" t="s">
        <v>28</v>
      </c>
      <c r="E6" s="15" t="str">
        <f>IFERROR(VLOOKUP(재고목록[[#This Row],[상자 번호]],상자조회[],3,FALSE),"")</f>
        <v>2행, 슬롯 1</v>
      </c>
      <c r="F6" s="17" t="s">
        <v>37</v>
      </c>
      <c r="G6" s="22">
        <v>30</v>
      </c>
      <c r="H6" s="22">
        <v>15</v>
      </c>
      <c r="I6" s="19">
        <v>40</v>
      </c>
      <c r="J6" s="18">
        <f>재고목록[[#This Row],[수량]]*재고목록[[#This Row],[비용]]</f>
        <v>1200</v>
      </c>
      <c r="K6" s="20">
        <f>IFERROR(IF(재고목록[[#This Row],[수량]]&lt;=재고목록[[#This Row],[재주문 수량]],1,0),0)</f>
        <v>0</v>
      </c>
    </row>
    <row r="7" spans="2:11" ht="30" customHeight="1" x14ac:dyDescent="0.3">
      <c r="B7" s="14" t="s">
        <v>5</v>
      </c>
      <c r="C7" s="15" t="s">
        <v>18</v>
      </c>
      <c r="D7" s="15" t="s">
        <v>29</v>
      </c>
      <c r="E7" s="15" t="str">
        <f>IFERROR(VLOOKUP(재고목록[[#This Row],[상자 번호]],상자조회[],3,FALSE),"")</f>
        <v>1행, 슬롯 1</v>
      </c>
      <c r="F7" s="15" t="s">
        <v>37</v>
      </c>
      <c r="G7" s="21">
        <v>10</v>
      </c>
      <c r="H7" s="21">
        <v>5</v>
      </c>
      <c r="I7" s="18">
        <v>5</v>
      </c>
      <c r="J7" s="18">
        <f>재고목록[[#This Row],[수량]]*재고목록[[#This Row],[비용]]</f>
        <v>50</v>
      </c>
      <c r="K7" s="20">
        <f>IFERROR(IF(재고목록[[#This Row],[수량]]&lt;=재고목록[[#This Row],[재주문 수량]],1,0),0)</f>
        <v>0</v>
      </c>
    </row>
    <row r="8" spans="2:11" ht="30" customHeight="1" x14ac:dyDescent="0.3">
      <c r="B8" s="16" t="s">
        <v>6</v>
      </c>
      <c r="C8" s="17" t="s">
        <v>19</v>
      </c>
      <c r="D8" s="17" t="s">
        <v>30</v>
      </c>
      <c r="E8" s="15" t="str">
        <f>IFERROR(VLOOKUP(재고목록[[#This Row],[상자 번호]],상자조회[],3,FALSE),"")</f>
        <v>3행, 슬롯 2</v>
      </c>
      <c r="F8" s="17" t="s">
        <v>38</v>
      </c>
      <c r="G8" s="22">
        <v>40</v>
      </c>
      <c r="H8" s="22">
        <v>10</v>
      </c>
      <c r="I8" s="19">
        <v>15</v>
      </c>
      <c r="J8" s="18">
        <f>재고목록[[#This Row],[수량]]*재고목록[[#This Row],[비용]]</f>
        <v>600</v>
      </c>
      <c r="K8" s="20">
        <f>IFERROR(IF(재고목록[[#This Row],[수량]]&lt;=재고목록[[#This Row],[재주문 수량]],1,0),0)</f>
        <v>0</v>
      </c>
    </row>
    <row r="9" spans="2:11" ht="30" customHeight="1" x14ac:dyDescent="0.3">
      <c r="B9" s="14" t="s">
        <v>7</v>
      </c>
      <c r="C9" s="15" t="s">
        <v>20</v>
      </c>
      <c r="D9" s="15" t="s">
        <v>31</v>
      </c>
      <c r="E9" s="15" t="str">
        <f>IFERROR(VLOOKUP(재고목록[[#This Row],[상자 번호]],상자조회[],3,FALSE),"")</f>
        <v>3행, 슬롯 1</v>
      </c>
      <c r="F9" s="15" t="s">
        <v>37</v>
      </c>
      <c r="G9" s="21">
        <v>12</v>
      </c>
      <c r="H9" s="21">
        <v>10</v>
      </c>
      <c r="I9" s="18">
        <v>26</v>
      </c>
      <c r="J9" s="18">
        <f>재고목록[[#This Row],[수량]]*재고목록[[#This Row],[비용]]</f>
        <v>312</v>
      </c>
      <c r="K9" s="20">
        <f>IFERROR(IF(재고목록[[#This Row],[수량]]&lt;=재고목록[[#This Row],[재주문 수량]],1,0),0)</f>
        <v>0</v>
      </c>
    </row>
    <row r="10" spans="2:11" ht="30" customHeight="1" x14ac:dyDescent="0.3">
      <c r="B10" s="16" t="s">
        <v>8</v>
      </c>
      <c r="C10" s="17" t="s">
        <v>21</v>
      </c>
      <c r="D10" s="17" t="s">
        <v>28</v>
      </c>
      <c r="E10" s="15" t="str">
        <f>IFERROR(VLOOKUP(재고목록[[#This Row],[상자 번호]],상자조회[],3,FALSE),"")</f>
        <v>2행, 슬롯 1</v>
      </c>
      <c r="F10" s="17" t="s">
        <v>37</v>
      </c>
      <c r="G10" s="22">
        <v>7</v>
      </c>
      <c r="H10" s="22">
        <v>10</v>
      </c>
      <c r="I10" s="19">
        <v>50</v>
      </c>
      <c r="J10" s="18">
        <f>재고목록[[#This Row],[수량]]*재고목록[[#This Row],[비용]]</f>
        <v>350</v>
      </c>
      <c r="K10" s="20">
        <f>IFERROR(IF(재고목록[[#This Row],[수량]]&lt;=재고목록[[#This Row],[재주문 수량]],1,0),0)</f>
        <v>1</v>
      </c>
    </row>
    <row r="11" spans="2:11" ht="30" customHeight="1" x14ac:dyDescent="0.3">
      <c r="B11" s="14" t="s">
        <v>9</v>
      </c>
      <c r="C11" s="15" t="s">
        <v>22</v>
      </c>
      <c r="D11" s="15" t="s">
        <v>32</v>
      </c>
      <c r="E11" s="15" t="str">
        <f>IFERROR(VLOOKUP(재고목록[[#This Row],[상자 번호]],상자조회[],3,FALSE),"")</f>
        <v>1행, 슬롯 2</v>
      </c>
      <c r="F11" s="15" t="s">
        <v>37</v>
      </c>
      <c r="G11" s="21">
        <v>10</v>
      </c>
      <c r="H11" s="21">
        <v>5</v>
      </c>
      <c r="I11" s="18">
        <v>10</v>
      </c>
      <c r="J11" s="18">
        <f>재고목록[[#This Row],[수량]]*재고목록[[#This Row],[비용]]</f>
        <v>100</v>
      </c>
      <c r="K11" s="20">
        <f>IFERROR(IF(재고목록[[#This Row],[수량]]&lt;=재고목록[[#This Row],[재주문 수량]],1,0),0)</f>
        <v>0</v>
      </c>
    </row>
    <row r="12" spans="2:11" ht="30" customHeight="1" x14ac:dyDescent="0.3">
      <c r="B12" s="16" t="s">
        <v>10</v>
      </c>
      <c r="C12" s="17" t="s">
        <v>23</v>
      </c>
      <c r="D12" s="17" t="s">
        <v>29</v>
      </c>
      <c r="E12" s="15" t="str">
        <f>IFERROR(VLOOKUP(재고목록[[#This Row],[상자 번호]],상자조회[],3,FALSE),"")</f>
        <v>1행, 슬롯 1</v>
      </c>
      <c r="F12" s="17" t="s">
        <v>37</v>
      </c>
      <c r="G12" s="22">
        <v>19</v>
      </c>
      <c r="H12" s="22">
        <v>10</v>
      </c>
      <c r="I12" s="19">
        <v>3</v>
      </c>
      <c r="J12" s="18">
        <f>재고목록[[#This Row],[수량]]*재고목록[[#This Row],[비용]]</f>
        <v>57</v>
      </c>
      <c r="K12" s="20">
        <f>IFERROR(IF(재고목록[[#This Row],[수량]]&lt;=재고목록[[#This Row],[재주문 수량]],1,0),0)</f>
        <v>0</v>
      </c>
    </row>
    <row r="13" spans="2:11" ht="30" customHeight="1" x14ac:dyDescent="0.3">
      <c r="B13" s="14" t="s">
        <v>11</v>
      </c>
      <c r="C13" s="15" t="s">
        <v>24</v>
      </c>
      <c r="D13" s="15" t="s">
        <v>33</v>
      </c>
      <c r="E13" s="15" t="str">
        <f>IFERROR(VLOOKUP(재고목록[[#This Row],[상자 번호]],상자조회[],3,FALSE),"")</f>
        <v>2행, 슬롯 2</v>
      </c>
      <c r="F13" s="15" t="s">
        <v>39</v>
      </c>
      <c r="G13" s="21">
        <v>20</v>
      </c>
      <c r="H13" s="21">
        <v>30</v>
      </c>
      <c r="I13" s="18">
        <v>14</v>
      </c>
      <c r="J13" s="18">
        <f>재고목록[[#This Row],[수량]]*재고목록[[#This Row],[비용]]</f>
        <v>280</v>
      </c>
      <c r="K13" s="20">
        <f>IFERROR(IF(재고목록[[#This Row],[수량]]&lt;=재고목록[[#This Row],[재주문 수량]],1,0),0)</f>
        <v>1</v>
      </c>
    </row>
    <row r="14" spans="2:11" ht="30" customHeight="1" x14ac:dyDescent="0.3">
      <c r="B14" s="16" t="s">
        <v>12</v>
      </c>
      <c r="C14" s="17" t="s">
        <v>25</v>
      </c>
      <c r="D14" s="17" t="s">
        <v>32</v>
      </c>
      <c r="E14" s="15" t="str">
        <f>IFERROR(VLOOKUP(재고목록[[#This Row],[상자 번호]],상자조회[],3,FALSE),"")</f>
        <v>1행, 슬롯 2</v>
      </c>
      <c r="F14" s="17" t="s">
        <v>37</v>
      </c>
      <c r="G14" s="22">
        <v>15</v>
      </c>
      <c r="H14" s="22">
        <v>8</v>
      </c>
      <c r="I14" s="19">
        <v>60</v>
      </c>
      <c r="J14" s="18">
        <f>재고목록[[#This Row],[수량]]*재고목록[[#This Row],[비용]]</f>
        <v>900</v>
      </c>
      <c r="K14" s="20">
        <f>IFERROR(IF(재고목록[[#This Row],[수량]]&lt;=재고목록[[#This Row],[재주문 수량]],1,0),0)</f>
        <v>0</v>
      </c>
    </row>
    <row r="15" spans="2:11" ht="30" customHeight="1" x14ac:dyDescent="0.3">
      <c r="B15" s="14" t="s">
        <v>13</v>
      </c>
      <c r="C15" s="15" t="s">
        <v>26</v>
      </c>
      <c r="D15" s="15" t="s">
        <v>32</v>
      </c>
      <c r="E15" s="15" t="str">
        <f>IFERROR(VLOOKUP(재고목록[[#This Row],[상자 번호]],상자조회[],3,FALSE),"")</f>
        <v>1행, 슬롯 2</v>
      </c>
      <c r="F15" s="15" t="s">
        <v>37</v>
      </c>
      <c r="G15" s="21">
        <v>25</v>
      </c>
      <c r="H15" s="21">
        <v>15</v>
      </c>
      <c r="I15" s="18">
        <v>8</v>
      </c>
      <c r="J15" s="18">
        <f>재고목록[[#This Row],[수량]]*재고목록[[#This Row],[비용]]</f>
        <v>200</v>
      </c>
      <c r="K15" s="20">
        <f>IFERROR(IF(재고목록[[#This Row],[수량]]&lt;=재고목록[[#This Row],[재주문 수량]],1,0),0)</f>
        <v>0</v>
      </c>
    </row>
  </sheetData>
  <phoneticPr fontId="12" type="noConversion"/>
  <conditionalFormatting sqref="B5:K15">
    <cfRule type="expression" dxfId="30" priority="5">
      <formula>"If(blnBinNo=""True"")"</formula>
    </cfRule>
  </conditionalFormatting>
  <conditionalFormatting sqref="J5:J15">
    <cfRule type="dataBar" priority="1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{B7FAAC13-0945-4497-B308-0378DA16CDD0}</x14:id>
        </ext>
      </extLst>
    </cfRule>
  </conditionalFormatting>
  <dataValidations count="17">
    <dataValidation allowBlank="1" showInputMessage="1" showErrorMessage="1" prompt="재고 추적을 위한 창조 재고 목록입니다. 재주문 준비가 완료된 항목은 K열에서 자동으로 플래그 지정됩니다. 셀 E2와 F2에 각각 재고 선택 목록 워크시트와 상자 조회 워크시트로 연결되는 탐색 링크가 있습니다." sqref="A1"/>
    <dataValidation allowBlank="1" showInputMessage="1" showErrorMessage="1" prompt="자동으로 계산되는 총 재고 가격입니다." sqref="B3"/>
    <dataValidation allowBlank="1" showInputMessage="1" showErrorMessage="1" prompt="자동으로 계산되는 상자 개수입니다." sqref="D3"/>
    <dataValidation allowBlank="1" showInputMessage="1" showErrorMessage="1" prompt="설명을 바탕으로 자동으로 계산되는 재고 항목 개수입니다." sqref="C3"/>
    <dataValidation allowBlank="1" showInputMessage="1" showErrorMessage="1" prompt="이 열에는 SKU를 입력합니다." sqref="B4"/>
    <dataValidation allowBlank="1" showInputMessage="1" showErrorMessage="1" prompt="이 열에는 항목에 대한 설명을 입력합니다." sqref="C4"/>
    <dataValidation allowBlank="1" showInputMessage="1" showErrorMessage="1" prompt="드롭다운 목록에서 상자 번호를 선택합니다. Alt+아래쪽 화살표를 눌러 드롭다운 목록을 연 다음 Enter 키를 눌러 항목 중 하나를 선택합니다." sqref="D4"/>
    <dataValidation allowBlank="1" showInputMessage="1" showErrorMessage="1" prompt="이 열의 위치는 상자 번호와 상자 조회 워크시트에 있는 정보를 사용하여 자동으로 업데이트됩니다. " sqref="E4"/>
    <dataValidation allowBlank="1" showInputMessage="1" showErrorMessage="1" prompt="이 열에는 단위를 입력합니다." sqref="F4"/>
    <dataValidation allowBlank="1" showInputMessage="1" showErrorMessage="1" prompt="이 열에는 각 항목의 수량을 입력합니다." sqref="G4"/>
    <dataValidation allowBlank="1" showInputMessage="1" showErrorMessage="1" prompt="이 열에는 재주문 수량을 입력합니다." sqref="H4"/>
    <dataValidation allowBlank="1" showInputMessage="1" showErrorMessage="1" prompt="이 열에는 각 항목의 비용을 입력합니다." sqref="I4"/>
    <dataValidation allowBlank="1" showInputMessage="1" showErrorMessage="1" prompt="이 열의 재고 가격은 표의 수량과 비용 값을 사용하여 자동으로 계산됩니다." sqref="J4"/>
    <dataValidation allowBlank="1" showInputMessage="1" showErrorMessage="1" prompt="이 열에 플래그 아이콘이 있으면 재고 목록 항목의 재주문 준비가 완료된 것입니다." sqref="K4"/>
    <dataValidation type="list" errorStyle="warning" allowBlank="1" showInputMessage="1" showErrorMessage="1" error="이 상자 번호는 목록에 없습니다. 항목을 유지하려면 예를 선택합니다. 상자 조회 워크시트에 있는 표에 상자 번호를 추가하려면 취소를 선택합니다. 이렇게 하면 이 드롭다운 목록에도 상자 번호가 추가됩니다. 목록에서 선택하려면 아니요를 선택하고 ALT+아래쪽 화살표를 누릅니다." sqref="D5:D15">
      <formula1>상자번호</formula1>
    </dataValidation>
    <dataValidation allowBlank="1" showInputMessage="1" showErrorMessage="1" prompt="재고 선택 목록 워크시트로 연결되는 탐색 링크" sqref="E2"/>
    <dataValidation allowBlank="1" showInputMessage="1" showErrorMessage="1" prompt="상자 조회 워크시트에 항목을 추가하거나 수정할 수 있는 탐색 링크" sqref="F2"/>
  </dataValidations>
  <hyperlinks>
    <hyperlink ref="E2" location="'Inventory Pick List'!A1" tooltip="재고 선택 목록 워크시트를 보려면 선택합니다." display="재고 선택 목록"/>
    <hyperlink ref="F2" location="'Bin Lookup'!A1" tooltip="상자 조회 정보를 추가하거나 수정하려면 선택합니다." display="상자 조회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FAAC13-0945-4497-B308-0378DA16CD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J5:J15</xm:sqref>
        </x14:conditionalFormatting>
        <x14:conditionalFormatting xmlns:xm="http://schemas.microsoft.com/office/excel/2006/main">
          <x14:cfRule type="iconSet" priority="16" id="{AC6CABC8-B392-410F-BF01-FBE3A7AF244A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K5:K15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PickList">
    <tabColor theme="4" tint="0.39997558519241921"/>
    <pageSetUpPr autoPageBreaks="0" fitToPage="1"/>
  </sheetPr>
  <dimension ref="A1:I9"/>
  <sheetViews>
    <sheetView showGridLines="0" zoomScaleNormal="100" workbookViewId="0"/>
  </sheetViews>
  <sheetFormatPr defaultRowHeight="30" customHeight="1" x14ac:dyDescent="0.3"/>
  <cols>
    <col min="1" max="1" width="1.88671875" customWidth="1"/>
    <col min="2" max="2" width="20.77734375" customWidth="1"/>
    <col min="3" max="3" width="21.77734375" customWidth="1"/>
    <col min="4" max="4" width="15.6640625" customWidth="1"/>
    <col min="5" max="5" width="17.88671875" customWidth="1"/>
    <col min="6" max="6" width="25.44140625" customWidth="1"/>
    <col min="7" max="7" width="14.44140625" customWidth="1"/>
    <col min="8" max="8" width="13.44140625" customWidth="1"/>
    <col min="9" max="9" width="22.6640625" customWidth="1"/>
  </cols>
  <sheetData>
    <row r="1" spans="1:9" ht="54" customHeight="1" thickBot="1" x14ac:dyDescent="0.7">
      <c r="A1" s="7"/>
      <c r="B1" s="5" t="s">
        <v>34</v>
      </c>
      <c r="C1" s="24"/>
      <c r="D1" s="1"/>
      <c r="E1" s="1"/>
      <c r="F1" s="1"/>
      <c r="G1" s="1"/>
      <c r="H1" s="1"/>
      <c r="I1" s="1"/>
    </row>
    <row r="2" spans="1:9" ht="24.95" customHeight="1" x14ac:dyDescent="0.3">
      <c r="A2" s="7"/>
      <c r="B2" s="10"/>
      <c r="C2" s="10" t="s">
        <v>47</v>
      </c>
    </row>
    <row r="3" spans="1:9" ht="30" customHeight="1" x14ac:dyDescent="0.3">
      <c r="B3" s="3"/>
      <c r="C3" s="4"/>
    </row>
    <row r="4" spans="1:9" ht="17.100000000000001" customHeight="1" x14ac:dyDescent="0.3">
      <c r="B4" s="13" t="s">
        <v>45</v>
      </c>
      <c r="C4" s="12" t="s">
        <v>2</v>
      </c>
      <c r="D4" s="12" t="s">
        <v>48</v>
      </c>
      <c r="E4" s="12" t="s">
        <v>49</v>
      </c>
      <c r="F4" s="12" t="s">
        <v>50</v>
      </c>
      <c r="G4" s="12" t="s">
        <v>36</v>
      </c>
      <c r="H4" s="12" t="s">
        <v>27</v>
      </c>
      <c r="I4" s="12" t="s">
        <v>35</v>
      </c>
    </row>
    <row r="5" spans="1:9" ht="30" customHeight="1" x14ac:dyDescent="0.3">
      <c r="B5" s="14" t="s">
        <v>46</v>
      </c>
      <c r="C5" s="15" t="s">
        <v>3</v>
      </c>
      <c r="D5" s="21">
        <v>3</v>
      </c>
      <c r="E5" s="21">
        <f>IFERROR(VLOOKUP(재고선택목록[SKU],재고목록[],6,FALSE),"")</f>
        <v>20</v>
      </c>
      <c r="F5" s="15" t="str">
        <f>IFERROR(VLOOKUP(재고선택목록[SKU],재고목록[],2,FALSE),"")</f>
        <v>항목 1</v>
      </c>
      <c r="G5" s="15" t="str">
        <f>IFERROR(VLOOKUP(재고선택목록[SKU],재고목록[],5,FALSE),"")</f>
        <v>1개</v>
      </c>
      <c r="H5" s="15" t="str">
        <f>IFERROR(VLOOKUP(재고선택목록[SKU],재고목록[],3,FALSE),"")</f>
        <v>T345</v>
      </c>
      <c r="I5" s="15" t="str">
        <f>IFERROR(VLOOKUP(재고선택목록[SKU],재고목록[],4,FALSE),"")</f>
        <v>2행, 슬롯 1</v>
      </c>
    </row>
    <row r="6" spans="1:9" ht="30" customHeight="1" x14ac:dyDescent="0.3">
      <c r="B6" s="16" t="s">
        <v>46</v>
      </c>
      <c r="C6" s="17" t="s">
        <v>6</v>
      </c>
      <c r="D6" s="22">
        <v>1</v>
      </c>
      <c r="E6" s="22">
        <f>IFERROR(VLOOKUP(재고선택목록[SKU],재고목록[],6,FALSE),"")</f>
        <v>40</v>
      </c>
      <c r="F6" s="17" t="str">
        <f>IFERROR(VLOOKUP(재고선택목록[SKU],재고목록[],2,FALSE),"")</f>
        <v>항목 4</v>
      </c>
      <c r="G6" s="17" t="str">
        <f>IFERROR(VLOOKUP(재고선택목록[SKU],재고목록[],5,FALSE),"")</f>
        <v>상자(10ct)</v>
      </c>
      <c r="H6" s="17" t="str">
        <f>IFERROR(VLOOKUP(재고선택목록[SKU],재고목록[],3,FALSE),"")</f>
        <v>T9876</v>
      </c>
      <c r="I6" s="17" t="str">
        <f>IFERROR(VLOOKUP(재고선택목록[SKU],재고목록[],4,FALSE),"")</f>
        <v>3행, 슬롯 2</v>
      </c>
    </row>
    <row r="7" spans="1:9" ht="30" customHeight="1" x14ac:dyDescent="0.3">
      <c r="B7" s="14" t="s">
        <v>46</v>
      </c>
      <c r="C7" s="15" t="s">
        <v>9</v>
      </c>
      <c r="D7" s="21">
        <v>2</v>
      </c>
      <c r="E7" s="21">
        <f>IFERROR(VLOOKUP(재고선택목록[SKU],재고목록[],6,FALSE),"")</f>
        <v>10</v>
      </c>
      <c r="F7" s="15" t="str">
        <f>IFERROR(VLOOKUP(재고선택목록[SKU],재고목록[],2,FALSE),"")</f>
        <v>항목 7</v>
      </c>
      <c r="G7" s="15" t="str">
        <f>IFERROR(VLOOKUP(재고선택목록[SKU],재고목록[],5,FALSE),"")</f>
        <v>1개</v>
      </c>
      <c r="H7" s="15" t="str">
        <f>IFERROR(VLOOKUP(재고선택목록[SKU],재고목록[],3,FALSE),"")</f>
        <v>T349</v>
      </c>
      <c r="I7" s="15" t="str">
        <f>IFERROR(VLOOKUP(재고선택목록[SKU],재고목록[],4,FALSE),"")</f>
        <v>1행, 슬롯 2</v>
      </c>
    </row>
    <row r="8" spans="1:9" ht="30" customHeight="1" x14ac:dyDescent="0.3">
      <c r="B8" s="16" t="s">
        <v>46</v>
      </c>
      <c r="C8" s="17" t="s">
        <v>12</v>
      </c>
      <c r="D8" s="22">
        <v>6</v>
      </c>
      <c r="E8" s="22">
        <f>IFERROR(VLOOKUP(재고선택목록[SKU],재고목록[],6,FALSE),"")</f>
        <v>15</v>
      </c>
      <c r="F8" s="17" t="str">
        <f>IFERROR(VLOOKUP(재고선택목록[SKU],재고목록[],2,FALSE),"")</f>
        <v>항목 10</v>
      </c>
      <c r="G8" s="17" t="str">
        <f>IFERROR(VLOOKUP(재고선택목록[SKU],재고목록[],5,FALSE),"")</f>
        <v>1개</v>
      </c>
      <c r="H8" s="17" t="str">
        <f>IFERROR(VLOOKUP(재고선택목록[SKU],재고목록[],3,FALSE),"")</f>
        <v>T349</v>
      </c>
      <c r="I8" s="17" t="str">
        <f>IFERROR(VLOOKUP(재고선택목록[SKU],재고목록[],4,FALSE),"")</f>
        <v>1행, 슬롯 2</v>
      </c>
    </row>
    <row r="9" spans="1:9" ht="30" customHeight="1" x14ac:dyDescent="0.3">
      <c r="B9" s="14" t="s">
        <v>46</v>
      </c>
      <c r="C9" s="15" t="s">
        <v>5</v>
      </c>
      <c r="D9" s="21">
        <v>3</v>
      </c>
      <c r="E9" s="21">
        <f>IFERROR(VLOOKUP(재고선택목록[SKU],재고목록[],6,FALSE),"")</f>
        <v>10</v>
      </c>
      <c r="F9" s="15" t="str">
        <f>IFERROR(VLOOKUP(재고선택목록[SKU],재고목록[],2,FALSE),"")</f>
        <v>항목 3</v>
      </c>
      <c r="G9" s="15" t="str">
        <f>IFERROR(VLOOKUP(재고선택목록[SKU],재고목록[],5,FALSE),"")</f>
        <v>1개</v>
      </c>
      <c r="H9" s="15" t="str">
        <f>IFERROR(VLOOKUP(재고선택목록[SKU],재고목록[],3,FALSE),"")</f>
        <v>T5789</v>
      </c>
      <c r="I9" s="15" t="str">
        <f>IFERROR(VLOOKUP(재고선택목록[SKU],재고목록[],4,FALSE),"")</f>
        <v>1행, 슬롯 1</v>
      </c>
    </row>
  </sheetData>
  <phoneticPr fontId="12" type="noConversion"/>
  <conditionalFormatting sqref="E5:E9">
    <cfRule type="expression" dxfId="18" priority="7">
      <formula>D5&gt;E5</formula>
    </cfRule>
  </conditionalFormatting>
  <dataValidations count="17">
    <dataValidation type="list" errorStyle="warning" allowBlank="1" showErrorMessage="1" errorTitle="오류 발생!" error="항목이 재고 목록에 없습니다. 예를 클릭하여 유지할 수 있으나, 이 경우 다른 재고 정보가 자동으로 입력되지 않습니다. " sqref="C5:C9">
      <formula1>SKU조회</formula1>
    </dataValidation>
    <dataValidation allowBlank="1" showInputMessage="1" showErrorMessage="1" prompt="재고 선택 목록은 주문 완료를 위해 필요한 각 SKU의 수량을 추적하는 데 사용됩니다. 선택 목록 표를 지우려면 셀 B2의 지침을 따릅니다. 창고 재고 목록 워크시트로 이동하려면 C2의 탐색 링크를 사용합니다." sqref="A1"/>
    <dataValidation allowBlank="1" showInputMessage="1" showErrorMessage="1" prompt="이 열에는 주문 번호를 입력합니다." sqref="B4"/>
    <dataValidation allowBlank="1" showInputMessage="1" showErrorMessage="1" prompt="드롭다운 목록에서 SKU를 선택합니다. Alt+아래쪽 화살표를 눌러 드롭다운 목록을 연 다음 Enter 키를 눌러 항목 중 하나를 선택합니다." sqref="C4"/>
    <dataValidation allowBlank="1" showInputMessage="1" showErrorMessage="1" prompt="이 열에는 선택 항목 수량을 입력합니다." sqref="D4"/>
    <dataValidation allowBlank="1" showInputMessage="1" showErrorMessage="1" prompt="이 열에서 각 항목에서 사용할 수 있는 수량이 자동으로 계산됩니다." sqref="E4"/>
    <dataValidation allowBlank="1" showInputMessage="1" showErrorMessage="1" prompt="이 열의 항목 설명은 자동으로 업데이트됩니다." sqref="F4"/>
    <dataValidation allowBlank="1" showInputMessage="1" showErrorMessage="1" prompt="이 열의 단위는 자동으로 업데이트됩니다." sqref="G4"/>
    <dataValidation allowBlank="1" showInputMessage="1" showErrorMessage="1" prompt="이 열의 상자 번호는 자동으로 업데이트됩니다." sqref="H4"/>
    <dataValidation allowBlank="1" showInputMessage="1" showErrorMessage="1" prompt="이 열의 위치는 자동으로 업데이트됩니다." sqref="I4"/>
    <dataValidation type="custom" allowBlank="1" showInputMessage="1" showErrorMessage="1" errorTitle="오류 발생!" error="입력한 수량이 사용 가능한 수량을 초과합니다. " sqref="D9">
      <formula1>D6&lt;=E6</formula1>
    </dataValidation>
    <dataValidation type="custom" allowBlank="1" showInputMessage="1" showErrorMessage="1" error="입력한 수량이 사용 가능한 수량을 초과합니다. 사용 가능한 수량보다 적은 선택 수량을 입력합니다." sqref="D5">
      <formula1>D5&lt;=E5</formula1>
    </dataValidation>
    <dataValidation allowBlank="1" showInputMessage="1" showErrorMessage="1" prompt="이 워크시트에서 선택 목록 표를 지우려면 B2에서 개체를 활성화하거나 ALT+F8을 누르고 공백 없이 &quot;ClearPickList&quot;를 입력한 다음 실행을 선택합니다." sqref="B2"/>
    <dataValidation allowBlank="1" showInputMessage="1" showErrorMessage="1" prompt="창고 재고 목록 워크시트로 연결되는 탐색 링크" sqref="C2"/>
    <dataValidation type="custom" allowBlank="1" showInputMessage="1" showErrorMessage="1" errorTitle="오류 발생!" error="입력한 수량이 사용 가능한 수량을 초과합니다. " sqref="D6">
      <formula1>D6&lt;=E6</formula1>
    </dataValidation>
    <dataValidation type="custom" allowBlank="1" showInputMessage="1" showErrorMessage="1" errorTitle="오류 발생!" error="입력한 수량이 사용 가능한 수량을 초과합니다. " sqref="D7">
      <formula1>D6&lt;=E6</formula1>
    </dataValidation>
    <dataValidation type="custom" allowBlank="1" showInputMessage="1" showErrorMessage="1" errorTitle="오류 발생!" error="입력한 수량이 사용 가능한 수량을 초과합니다. " sqref="D8">
      <formula1>D6&lt;=E6</formula1>
    </dataValidation>
  </dataValidations>
  <hyperlinks>
    <hyperlink ref="C2" location="'Inventory List'!A1" tooltip="재고 목록을 보려면 선택합니다." display="재고 목록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BinLookup">
    <tabColor theme="4" tint="-0.499984740745262"/>
    <pageSetUpPr autoPageBreaks="0" fitToPage="1"/>
  </sheetPr>
  <dimension ref="A1:G11"/>
  <sheetViews>
    <sheetView showGridLines="0" zoomScaleNormal="100" workbookViewId="0"/>
  </sheetViews>
  <sheetFormatPr defaultRowHeight="30" customHeight="1" x14ac:dyDescent="0.3"/>
  <cols>
    <col min="1" max="1" width="1.88671875" customWidth="1"/>
    <col min="2" max="2" width="20.77734375" customWidth="1"/>
    <col min="3" max="3" width="19.44140625" customWidth="1"/>
    <col min="4" max="4" width="18.44140625" customWidth="1"/>
    <col min="5" max="7" width="11.88671875" customWidth="1"/>
  </cols>
  <sheetData>
    <row r="1" spans="1:7" ht="54" customHeight="1" thickBot="1" x14ac:dyDescent="0.7">
      <c r="A1" s="7"/>
      <c r="B1" s="24" t="s">
        <v>65</v>
      </c>
      <c r="C1" s="1"/>
      <c r="D1" s="1"/>
      <c r="E1" s="1"/>
      <c r="F1" s="1"/>
      <c r="G1" s="1"/>
    </row>
    <row r="2" spans="1:7" ht="24.95" customHeight="1" x14ac:dyDescent="0.3">
      <c r="A2" s="7"/>
      <c r="B2" s="10" t="s">
        <v>47</v>
      </c>
    </row>
    <row r="3" spans="1:7" ht="30" customHeight="1" x14ac:dyDescent="0.3">
      <c r="B3" s="2"/>
      <c r="C3" s="2"/>
      <c r="D3" s="2"/>
      <c r="E3" s="2"/>
      <c r="F3" s="2"/>
      <c r="G3" s="2"/>
    </row>
    <row r="4" spans="1:7" ht="17.100000000000001" customHeight="1" x14ac:dyDescent="0.3">
      <c r="B4" s="27" t="s">
        <v>66</v>
      </c>
      <c r="C4" s="27" t="s">
        <v>15</v>
      </c>
      <c r="D4" s="27" t="s">
        <v>35</v>
      </c>
      <c r="E4" s="26" t="s">
        <v>61</v>
      </c>
      <c r="F4" s="26" t="s">
        <v>62</v>
      </c>
      <c r="G4" s="26" t="s">
        <v>63</v>
      </c>
    </row>
    <row r="5" spans="1:7" ht="30" customHeight="1" x14ac:dyDescent="0.3">
      <c r="B5" s="28" t="s">
        <v>28</v>
      </c>
      <c r="C5" s="28" t="s">
        <v>51</v>
      </c>
      <c r="D5" s="28" t="s">
        <v>54</v>
      </c>
      <c r="E5" s="25">
        <v>50</v>
      </c>
      <c r="F5" s="25">
        <v>10</v>
      </c>
      <c r="G5" s="25">
        <v>10</v>
      </c>
    </row>
    <row r="6" spans="1:7" ht="30" customHeight="1" x14ac:dyDescent="0.3">
      <c r="B6" s="28" t="s">
        <v>29</v>
      </c>
      <c r="C6" s="28" t="s">
        <v>52</v>
      </c>
      <c r="D6" s="28" t="s">
        <v>55</v>
      </c>
      <c r="E6" s="25">
        <v>25</v>
      </c>
      <c r="F6" s="25">
        <v>5</v>
      </c>
      <c r="G6" s="25">
        <v>5</v>
      </c>
    </row>
    <row r="7" spans="1:7" ht="30" customHeight="1" x14ac:dyDescent="0.3">
      <c r="B7" s="28" t="s">
        <v>30</v>
      </c>
      <c r="C7" s="28" t="s">
        <v>51</v>
      </c>
      <c r="D7" s="28" t="s">
        <v>56</v>
      </c>
      <c r="E7" s="25">
        <v>50</v>
      </c>
      <c r="F7" s="25">
        <v>10</v>
      </c>
      <c r="G7" s="25">
        <v>10</v>
      </c>
    </row>
    <row r="8" spans="1:7" ht="30" customHeight="1" x14ac:dyDescent="0.3">
      <c r="B8" s="28" t="s">
        <v>31</v>
      </c>
      <c r="C8" s="28" t="s">
        <v>53</v>
      </c>
      <c r="D8" s="28" t="s">
        <v>57</v>
      </c>
      <c r="E8" s="25">
        <v>30</v>
      </c>
      <c r="F8" s="25">
        <v>7</v>
      </c>
      <c r="G8" s="25">
        <v>10</v>
      </c>
    </row>
    <row r="9" spans="1:7" ht="30" customHeight="1" x14ac:dyDescent="0.3">
      <c r="B9" s="28" t="s">
        <v>32</v>
      </c>
      <c r="C9" s="28" t="s">
        <v>52</v>
      </c>
      <c r="D9" s="28" t="s">
        <v>58</v>
      </c>
      <c r="E9" s="25">
        <v>25</v>
      </c>
      <c r="F9" s="25">
        <v>5</v>
      </c>
      <c r="G9" s="25">
        <v>5</v>
      </c>
    </row>
    <row r="10" spans="1:7" ht="30" customHeight="1" x14ac:dyDescent="0.3">
      <c r="B10" s="28" t="s">
        <v>29</v>
      </c>
      <c r="C10" s="28" t="s">
        <v>51</v>
      </c>
      <c r="D10" s="28" t="s">
        <v>59</v>
      </c>
      <c r="E10" s="25">
        <v>50</v>
      </c>
      <c r="F10" s="25">
        <v>10</v>
      </c>
      <c r="G10" s="25">
        <v>10</v>
      </c>
    </row>
    <row r="11" spans="1:7" ht="30" customHeight="1" x14ac:dyDescent="0.3">
      <c r="B11" s="28" t="s">
        <v>33</v>
      </c>
      <c r="C11" s="28" t="s">
        <v>51</v>
      </c>
      <c r="D11" s="28" t="s">
        <v>60</v>
      </c>
      <c r="E11" s="25">
        <v>50</v>
      </c>
      <c r="F11" s="25">
        <v>10</v>
      </c>
      <c r="G11" s="25">
        <v>10</v>
      </c>
    </row>
  </sheetData>
  <phoneticPr fontId="12" type="noConversion"/>
  <dataValidations count="8">
    <dataValidation allowBlank="1" showInputMessage="1" showErrorMessage="1" prompt="이 워크시트에는 창고 재고 목록 워크시트와 재고 선택 목록 워크시트의 데이터를 제공하는 표가 포함되어 있습니다. 셀 B2에는 창고 재고 목록 워크시트로 연결되는 탐색 링크가 있습니다." sqref="A1"/>
    <dataValidation allowBlank="1" showInputMessage="1" showErrorMessage="1" prompt="이 열에는 상자 번호를 입력합니다." sqref="B4"/>
    <dataValidation allowBlank="1" showInputMessage="1" showErrorMessage="1" prompt="이 열에는 상자에 대한 설명을 입력합니다." sqref="C4"/>
    <dataValidation allowBlank="1" showInputMessage="1" showErrorMessage="1" prompt="이 열에는 상자의 위치를 입력합니다." sqref="D4"/>
    <dataValidation allowBlank="1" showInputMessage="1" showErrorMessage="1" prompt="이 열에는 상자의 너비를 입력합니다." sqref="E4"/>
    <dataValidation allowBlank="1" showInputMessage="1" showErrorMessage="1" prompt="이 열에는 상자의 높이를 입력합니다." sqref="F4"/>
    <dataValidation allowBlank="1" showInputMessage="1" showErrorMessage="1" prompt="이 열에는 상자의 길이를 입력합니다." sqref="G4"/>
    <dataValidation allowBlank="1" showInputMessage="1" showErrorMessage="1" prompt="창고 재고 목록 워크시트로 연결되는 탐색 링크" sqref="B2"/>
  </dataValidations>
  <hyperlinks>
    <hyperlink ref="B2" location="'Inventory List'!A1" tooltip="재고 목록을 보려면 선택합니다." display="재고 목록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8</vt:i4>
      </vt:variant>
    </vt:vector>
  </HeadingPairs>
  <TitlesOfParts>
    <vt:vector size="11" baseType="lpstr">
      <vt:lpstr>창고 재고 목록</vt:lpstr>
      <vt:lpstr>재고 선택 목록</vt:lpstr>
      <vt:lpstr>상자 조회</vt:lpstr>
      <vt:lpstr>'상자 조회'!Print_Titles</vt:lpstr>
      <vt:lpstr>'재고 선택 목록'!Print_Titles</vt:lpstr>
      <vt:lpstr>'창고 재고 목록'!Print_Titles</vt:lpstr>
      <vt:lpstr>SKU조회</vt:lpstr>
      <vt:lpstr>상자번호</vt:lpstr>
      <vt:lpstr>열제목1</vt:lpstr>
      <vt:lpstr>열제목2</vt:lpstr>
      <vt:lpstr>열제목3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2016-10-06T00:09:35Z</dcterms:created>
  <dcterms:modified xsi:type="dcterms:W3CDTF">2017-11-23T15:32:52Z</dcterms:modified>
</cp:coreProperties>
</file>