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0" windowHeight="0"/>
  </bookViews>
  <sheets>
    <sheet name="支出預算" sheetId="1" r:id="rId1"/>
  </sheets>
  <definedNames>
    <definedName name="opsMin">MIN(tblOperatingExpenses[差異百分比])</definedName>
    <definedName name="_xlnm.Print_Titles" localSheetId="0">支出預算!$27:$27</definedName>
    <definedName name="prsMin">MIN(tblPersonnelExpenses[差異百分比])</definedName>
  </definedNames>
  <calcPr calcId="152511"/>
  <webPublishing codePage="1252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E47" i="1"/>
  <c r="D47" i="1"/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F47" i="1" l="1"/>
  <c r="G47" i="1" s="1"/>
  <c r="G28" i="1"/>
</calcChain>
</file>

<file path=xl/sharedStrings.xml><?xml version="1.0" encoding="utf-8"?>
<sst xmlns="http://schemas.openxmlformats.org/spreadsheetml/2006/main" count="40" uniqueCount="33">
  <si>
    <t>支出預算</t>
  </si>
  <si>
    <t xml:space="preserve"> 人事預算</t>
  </si>
  <si>
    <t>狀態</t>
  </si>
  <si>
    <t>人事</t>
  </si>
  <si>
    <t>預算</t>
  </si>
  <si>
    <t>實際</t>
  </si>
  <si>
    <t>差額</t>
  </si>
  <si>
    <t>差異百分比</t>
  </si>
  <si>
    <t xml:space="preserve"> 營運預算</t>
  </si>
  <si>
    <t>營運</t>
  </si>
  <si>
    <t>廣告</t>
  </si>
  <si>
    <t>負債</t>
  </si>
  <si>
    <t>津貼</t>
  </si>
  <si>
    <t>辦公用品</t>
  </si>
  <si>
    <t>郵資</t>
  </si>
  <si>
    <t>房租或房貸</t>
  </si>
  <si>
    <t>銷售費用</t>
  </si>
  <si>
    <t>稅款</t>
  </si>
  <si>
    <t>水電費</t>
  </si>
  <si>
    <t>其他</t>
  </si>
  <si>
    <t>保險</t>
  </si>
  <si>
    <t>利息</t>
  </si>
  <si>
    <t>電話</t>
  </si>
  <si>
    <t>保養維修</t>
  </si>
  <si>
    <t>法律費</t>
  </si>
  <si>
    <t>折舊</t>
  </si>
  <si>
    <t>運費</t>
  </si>
  <si>
    <t>儲存</t>
  </si>
  <si>
    <t>辦公室</t>
  </si>
  <si>
    <t>商店</t>
  </si>
  <si>
    <t>銷售人員</t>
  </si>
  <si>
    <t>總支出</t>
  </si>
  <si>
    <t>CONTOSO，2013 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</si>
</sst>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_(\$* #,##0.00_);_(\$* \(#,##0.00\);_(\$* &quot;-&quot;??_);_(@_)"/>
    <numFmt numFmtId="178" formatCode="&quot;NT$&quot;#,##0.00"/>
  </numFmts>
  <fonts count="1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28"/>
      <color theme="1"/>
      <name val="Bookman Old Style"/>
      <family val="2"/>
      <scheme val="major"/>
    </font>
    <font>
      <sz val="9"/>
      <name val="細明體"/>
      <family val="3"/>
      <charset val="136"/>
      <scheme val="minor"/>
    </font>
    <font>
      <sz val="28"/>
      <color theme="3"/>
      <name val="微软雅黑"/>
      <family val="3"/>
      <charset val="136"/>
    </font>
    <font>
      <sz val="12"/>
      <color theme="1" tint="0.249977111117893"/>
      <name val="微软雅黑"/>
      <family val="2"/>
      <charset val="136"/>
    </font>
    <font>
      <sz val="10"/>
      <color theme="1"/>
      <name val="微软雅黑"/>
      <family val="2"/>
      <charset val="136"/>
    </font>
    <font>
      <sz val="11"/>
      <color theme="1"/>
      <name val="微软雅黑"/>
      <family val="2"/>
      <charset val="136"/>
    </font>
    <font>
      <sz val="14"/>
      <color theme="1" tint="0.249977111117893"/>
      <name val="微软雅黑"/>
      <family val="2"/>
      <charset val="136"/>
    </font>
    <font>
      <b/>
      <sz val="11"/>
      <color theme="1"/>
      <name val="微软雅黑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left" vertical="center"/>
    </xf>
    <xf numFmtId="14" fontId="2" fillId="0" borderId="0"/>
    <xf numFmtId="0" fontId="3" fillId="0" borderId="0">
      <alignment horizontal="left"/>
    </xf>
    <xf numFmtId="176" fontId="1" fillId="0" borderId="0" applyFont="0" applyFill="0" applyBorder="0" applyAlignment="0" applyProtection="0"/>
  </cellStyleXfs>
  <cellXfs count="31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9" fillId="0" borderId="2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1" xfId="0" applyFont="1" applyFill="1" applyBorder="1"/>
    <xf numFmtId="0" fontId="8" fillId="0" borderId="7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center" vertical="center"/>
    </xf>
    <xf numFmtId="178" fontId="8" fillId="0" borderId="0" xfId="5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9" fontId="8" fillId="0" borderId="0" xfId="1" applyNumberFormat="1" applyFont="1" applyFill="1" applyBorder="1" applyAlignment="1">
      <alignment horizontal="right" vertical="center" indent="1"/>
    </xf>
    <xf numFmtId="0" fontId="8" fillId="0" borderId="0" xfId="0" applyFont="1"/>
    <xf numFmtId="176" fontId="8" fillId="0" borderId="0" xfId="0" applyNumberFormat="1" applyFont="1" applyFill="1" applyBorder="1" applyAlignment="1">
      <alignment vertical="center"/>
    </xf>
    <xf numFmtId="9" fontId="8" fillId="0" borderId="0" xfId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2" xfId="0" applyFont="1" applyFill="1" applyBorder="1"/>
    <xf numFmtId="178" fontId="8" fillId="0" borderId="0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horizontal="right" vertical="center" indent="1"/>
    </xf>
    <xf numFmtId="0" fontId="6" fillId="0" borderId="0" xfId="2" applyFont="1" applyAlignment="1">
      <alignment horizontal="right"/>
    </xf>
    <xf numFmtId="0" fontId="5" fillId="0" borderId="0" xfId="4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pany Name" xfId="2"/>
    <cellStyle name="Date" xfId="3"/>
    <cellStyle name="一般" xfId="0" builtinId="0" customBuiltin="1"/>
    <cellStyle name="百分比" xfId="1" builtinId="5"/>
    <cellStyle name="貨幣" xfId="5" builtinId="4"/>
    <cellStyle name="標題" xfId="4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9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numFmt numFmtId="178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9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numFmt numFmtId="178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9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numFmt numFmtId="178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numFmt numFmtId="177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numFmt numFmtId="178" formatCode="&quot;NT$&quot;#,##0.0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numFmt numFmtId="178" formatCode="&quot;NT$&quot;#,##0.0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numFmt numFmtId="178" formatCode="&quot;NT$&quot;#,##0.0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微软雅黑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软雅黑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支出預算!$D$12</c:f>
              <c:strCache>
                <c:ptCount val="1"/>
                <c:pt idx="0">
                  <c:v>預算</c:v>
                </c:pt>
              </c:strCache>
            </c:strRef>
          </c:tx>
          <c:invertIfNegative val="0"/>
          <c:cat>
            <c:strRef>
              <c:f>支出預算!$C$13:$C$17</c:f>
              <c:strCache>
                <c:ptCount val="4"/>
                <c:pt idx="0">
                  <c:v>辦公室</c:v>
                </c:pt>
                <c:pt idx="1">
                  <c:v>商店</c:v>
                </c:pt>
                <c:pt idx="2">
                  <c:v>銷售人員</c:v>
                </c:pt>
                <c:pt idx="3">
                  <c:v>其他</c:v>
                </c:pt>
              </c:strCache>
            </c:strRef>
          </c:cat>
          <c:val>
            <c:numRef>
              <c:f>支出預算!$D$13:$D$17</c:f>
              <c:numCache>
                <c:formatCode>"NT$"#,##0.00</c:formatCode>
                <c:ptCount val="5"/>
                <c:pt idx="0">
                  <c:v>15000</c:v>
                </c:pt>
                <c:pt idx="1">
                  <c:v>3750</c:v>
                </c:pt>
                <c:pt idx="2">
                  <c:v>3000</c:v>
                </c:pt>
                <c:pt idx="3">
                  <c:v>3000</c:v>
                </c:pt>
              </c:numCache>
            </c:numRef>
          </c:val>
        </c:ser>
        <c:ser>
          <c:idx val="1"/>
          <c:order val="1"/>
          <c:tx>
            <c:strRef>
              <c:f>支出預算!$E$12</c:f>
              <c:strCache>
                <c:ptCount val="1"/>
                <c:pt idx="0">
                  <c:v>實際</c:v>
                </c:pt>
              </c:strCache>
            </c:strRef>
          </c:tx>
          <c:invertIfNegative val="0"/>
          <c:cat>
            <c:strRef>
              <c:f>支出預算!$C$13:$C$17</c:f>
              <c:strCache>
                <c:ptCount val="4"/>
                <c:pt idx="0">
                  <c:v>辦公室</c:v>
                </c:pt>
                <c:pt idx="1">
                  <c:v>商店</c:v>
                </c:pt>
                <c:pt idx="2">
                  <c:v>銷售人員</c:v>
                </c:pt>
                <c:pt idx="3">
                  <c:v>其他</c:v>
                </c:pt>
              </c:strCache>
            </c:strRef>
          </c:cat>
          <c:val>
            <c:numRef>
              <c:f>支出預算!$E$13:$E$17</c:f>
              <c:numCache>
                <c:formatCode>"NT$"#,##0.00</c:formatCode>
                <c:ptCount val="5"/>
                <c:pt idx="0">
                  <c:v>16950</c:v>
                </c:pt>
                <c:pt idx="1">
                  <c:v>4500</c:v>
                </c:pt>
                <c:pt idx="2">
                  <c:v>3000</c:v>
                </c:pt>
                <c:pt idx="3">
                  <c:v>2700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74560"/>
        <c:axId val="110575104"/>
      </c:barChart>
      <c:catAx>
        <c:axId val="1105745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crossAx val="110575104"/>
        <c:crosses val="autoZero"/>
        <c:auto val="1"/>
        <c:lblAlgn val="ctr"/>
        <c:lblOffset val="100"/>
        <c:noMultiLvlLbl val="0"/>
      </c:catAx>
      <c:valAx>
        <c:axId val="110575104"/>
        <c:scaling>
          <c:orientation val="minMax"/>
        </c:scaling>
        <c:delete val="0"/>
        <c:axPos val="l"/>
        <c:numFmt formatCode="[$NT$]#,##0_);[Red]\([$NT$]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crossAx val="11057456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支出預算!$D$27</c:f>
              <c:strCache>
                <c:ptCount val="1"/>
                <c:pt idx="0">
                  <c:v>預算</c:v>
                </c:pt>
              </c:strCache>
            </c:strRef>
          </c:tx>
          <c:invertIfNegative val="0"/>
          <c:cat>
            <c:strRef>
              <c:f>支出預算!$C$28:$C$47</c:f>
              <c:strCache>
                <c:ptCount val="19"/>
                <c:pt idx="0">
                  <c:v>廣告</c:v>
                </c:pt>
                <c:pt idx="1">
                  <c:v>負債</c:v>
                </c:pt>
                <c:pt idx="2">
                  <c:v>津貼</c:v>
                </c:pt>
                <c:pt idx="3">
                  <c:v>辦公用品</c:v>
                </c:pt>
                <c:pt idx="4">
                  <c:v>郵資</c:v>
                </c:pt>
                <c:pt idx="5">
                  <c:v>房租或房貸</c:v>
                </c:pt>
                <c:pt idx="6">
                  <c:v>銷售費用</c:v>
                </c:pt>
                <c:pt idx="7">
                  <c:v>稅款</c:v>
                </c:pt>
                <c:pt idx="8">
                  <c:v>水電費</c:v>
                </c:pt>
                <c:pt idx="9">
                  <c:v>其他</c:v>
                </c:pt>
                <c:pt idx="10">
                  <c:v>保險</c:v>
                </c:pt>
                <c:pt idx="11">
                  <c:v>利息</c:v>
                </c:pt>
                <c:pt idx="12">
                  <c:v>電話</c:v>
                </c:pt>
                <c:pt idx="13">
                  <c:v>保養維修</c:v>
                </c:pt>
                <c:pt idx="14">
                  <c:v>法律費</c:v>
                </c:pt>
                <c:pt idx="15">
                  <c:v>折舊</c:v>
                </c:pt>
                <c:pt idx="16">
                  <c:v>運費</c:v>
                </c:pt>
                <c:pt idx="17">
                  <c:v>儲存</c:v>
                </c:pt>
                <c:pt idx="18">
                  <c:v>其他</c:v>
                </c:pt>
              </c:strCache>
            </c:strRef>
          </c:cat>
          <c:val>
            <c:numRef>
              <c:f>支出預算!$D$28:$D$47</c:f>
              <c:numCache>
                <c:formatCode>"NT$"#,##0.00</c:formatCode>
                <c:ptCount val="19"/>
                <c:pt idx="0">
                  <c:v>7500</c:v>
                </c:pt>
                <c:pt idx="1">
                  <c:v>3750</c:v>
                </c:pt>
                <c:pt idx="2">
                  <c:v>3000</c:v>
                </c:pt>
                <c:pt idx="3">
                  <c:v>3000</c:v>
                </c:pt>
              </c:numCache>
            </c:numRef>
          </c:val>
        </c:ser>
        <c:ser>
          <c:idx val="1"/>
          <c:order val="1"/>
          <c:tx>
            <c:strRef>
              <c:f>支出預算!$E$27</c:f>
              <c:strCache>
                <c:ptCount val="1"/>
                <c:pt idx="0">
                  <c:v>實際</c:v>
                </c:pt>
              </c:strCache>
            </c:strRef>
          </c:tx>
          <c:invertIfNegative val="0"/>
          <c:cat>
            <c:strRef>
              <c:f>支出預算!$C$28:$C$47</c:f>
              <c:strCache>
                <c:ptCount val="19"/>
                <c:pt idx="0">
                  <c:v>廣告</c:v>
                </c:pt>
                <c:pt idx="1">
                  <c:v>負債</c:v>
                </c:pt>
                <c:pt idx="2">
                  <c:v>津貼</c:v>
                </c:pt>
                <c:pt idx="3">
                  <c:v>辦公用品</c:v>
                </c:pt>
                <c:pt idx="4">
                  <c:v>郵資</c:v>
                </c:pt>
                <c:pt idx="5">
                  <c:v>房租或房貸</c:v>
                </c:pt>
                <c:pt idx="6">
                  <c:v>銷售費用</c:v>
                </c:pt>
                <c:pt idx="7">
                  <c:v>稅款</c:v>
                </c:pt>
                <c:pt idx="8">
                  <c:v>水電費</c:v>
                </c:pt>
                <c:pt idx="9">
                  <c:v>其他</c:v>
                </c:pt>
                <c:pt idx="10">
                  <c:v>保險</c:v>
                </c:pt>
                <c:pt idx="11">
                  <c:v>利息</c:v>
                </c:pt>
                <c:pt idx="12">
                  <c:v>電話</c:v>
                </c:pt>
                <c:pt idx="13">
                  <c:v>保養維修</c:v>
                </c:pt>
                <c:pt idx="14">
                  <c:v>法律費</c:v>
                </c:pt>
                <c:pt idx="15">
                  <c:v>折舊</c:v>
                </c:pt>
                <c:pt idx="16">
                  <c:v>運費</c:v>
                </c:pt>
                <c:pt idx="17">
                  <c:v>儲存</c:v>
                </c:pt>
                <c:pt idx="18">
                  <c:v>其他</c:v>
                </c:pt>
              </c:strCache>
            </c:strRef>
          </c:cat>
          <c:val>
            <c:numRef>
              <c:f>支出預算!$E$28:$E$47</c:f>
              <c:numCache>
                <c:formatCode>"NT$"#,##0.00</c:formatCode>
                <c:ptCount val="19"/>
                <c:pt idx="0">
                  <c:v>7350</c:v>
                </c:pt>
                <c:pt idx="1">
                  <c:v>4500</c:v>
                </c:pt>
                <c:pt idx="2">
                  <c:v>3000</c:v>
                </c:pt>
                <c:pt idx="3">
                  <c:v>2700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83536"/>
        <c:axId val="48684096"/>
      </c:barChart>
      <c:catAx>
        <c:axId val="486835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/>
            </a:pPr>
            <a:endParaRPr lang="zh-TW"/>
          </a:p>
        </c:txPr>
        <c:crossAx val="48684096"/>
        <c:crosses val="autoZero"/>
        <c:auto val="1"/>
        <c:lblAlgn val="ctr"/>
        <c:lblOffset val="100"/>
        <c:tickLblSkip val="1"/>
        <c:noMultiLvlLbl val="0"/>
      </c:catAx>
      <c:valAx>
        <c:axId val="48684096"/>
        <c:scaling>
          <c:orientation val="minMax"/>
        </c:scaling>
        <c:delete val="0"/>
        <c:axPos val="l"/>
        <c:numFmt formatCode="[$NT$]#,##0_);[Red]\([$NT$]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crossAx val="4868353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標題框線" descr="&quot;&quot;" title="框線之內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直線接點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接點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人事預算圖" descr="提供人事預算 (例如辦公室、商店、銷售人員與其他) 摘要的直條圖。" title="營運支出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營運預算圖" descr="提供營運支出 (例如廣告、負債、津貼、辦公用品與郵資等等) 摘要的直條圖。" title="營運支出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人事框線" descr="&quot;&quot;" title="框線之內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直線接點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接點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營運框線" descr="&quot;&quot;" title="框線之內"/>
        <xdr:cNvGrpSpPr/>
      </xdr:nvGrpSpPr>
      <xdr:grpSpPr>
        <a:xfrm>
          <a:off x="171450" y="12077700"/>
          <a:ext cx="6979920" cy="38100"/>
          <a:chOff x="247650" y="800100"/>
          <a:chExt cx="7751445" cy="38100"/>
        </a:xfrm>
      </xdr:grpSpPr>
      <xdr:cxnSp macro="">
        <xdr:nvCxnSpPr>
          <xdr:cNvPr id="22" name="直線接點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接點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12:G16" headerRowDxfId="23" dataDxfId="22" totalsRowDxfId="21">
  <autoFilter ref="B12:G16"/>
  <tableColumns count="6">
    <tableColumn id="6" name="狀態" totalsRowLabel="Total" dataDxfId="20">
      <calculatedColumnFormula>IFERROR(tblPersonnelExpenses[[#This Row],[實際]]/tblPersonnelExpenses[[#This Row],[預算]],"")</calculatedColumnFormula>
    </tableColumn>
    <tableColumn id="1" name="人事" dataDxfId="19"/>
    <tableColumn id="2" name="預算" dataDxfId="18"/>
    <tableColumn id="3" name="實際" dataDxfId="17"/>
    <tableColumn id="4" name="差額" dataDxfId="16">
      <calculatedColumnFormula>tblPersonnelExpenses[[#This Row],[預算]]-tblPersonnelExpenses[[#This Row],[實際]]</calculatedColumnFormula>
    </tableColumn>
    <tableColumn id="5" name="差異百分比" totalsRowFunction="sum" dataDxfId="15">
      <calculatedColumnFormula>IFERROR(tblPersonnelExpenses[差額]/tblPersonnelExpenses[預算],"")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人事支出表" altTextSummary="人事支出 (例如辨公室、商店與銷售人員等等) 的狀態、人事項目、實際支出、差額與差異百分比。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14" dataDxfId="13" totalsRowDxfId="12">
  <autoFilter ref="B27:G46"/>
  <tableColumns count="6">
    <tableColumn id="6" name="狀態" dataDxfId="11" totalsRowDxfId="10">
      <calculatedColumnFormula>IFERROR(tblOperatingExpenses[[#This Row],[實際]]/tblOperatingExpenses[[#This Row],[預算]],"")</calculatedColumnFormula>
    </tableColumn>
    <tableColumn id="1" name="營運" totalsRowLabel="總支出" dataDxfId="9" totalsRowDxfId="8"/>
    <tableColumn id="2" name="預算" totalsRowFunction="custom" dataDxfId="7" totalsRowDxfId="6">
      <totalsRowFormula>SUBTOTAL(109,tblOperatingExpenses[預算],tblPersonnelExpenses[預算])</totalsRowFormula>
    </tableColumn>
    <tableColumn id="3" name="實際" totalsRowFunction="custom" dataDxfId="5" totalsRowDxfId="4">
      <totalsRowFormula>SUBTOTAL(109,tblOperatingExpenses[實際],tblPersonnelExpenses[實際])</totalsRowFormula>
    </tableColumn>
    <tableColumn id="4" name="差額" totalsRowFunction="custom" dataDxfId="3" totalsRowDxfId="2">
      <calculatedColumnFormula>tblOperatingExpenses[[#This Row],[預算]]-tblOperatingExpenses[[#This Row],[實際]]</calculatedColumnFormula>
      <totalsRowFormula>SUBTOTAL(109,tblOperatingExpenses[差額],tblPersonnelExpenses[差額])</totalsRowFormula>
    </tableColumn>
    <tableColumn id="5" name="差異百分比" totalsRowFunction="custom" dataDxfId="1" totalsRowDxfId="0">
      <calculatedColumnFormula>IFERROR(tblOperatingExpenses[[#This Row],[差額]]/tblOperatingExpenses[[#This Row],[預算]],"")</calculatedColumnFormula>
      <totalsRowFormula>IFERROR(SUM(tblOperatingExpenses[[#Totals],[差額]]/tblOperatingExpenses[[#Totals],[預算]]),"")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營運支出" altTextSummary="營運支出 (例如廣告、負債、津貼、辦公用品與郵資等等) 的狀態、營運項目、預算、實際支出、差額與差異百分比。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>
      <selection activeCell="Q15" sqref="Q15"/>
    </sheetView>
  </sheetViews>
  <sheetFormatPr defaultRowHeight="19.5" customHeight="1"/>
  <cols>
    <col min="1" max="1" width="2.25" style="5" customWidth="1"/>
    <col min="2" max="2" width="11.625" style="5" customWidth="1"/>
    <col min="3" max="3" width="18.5" style="5" customWidth="1"/>
    <col min="4" max="5" width="13.25" style="5" customWidth="1"/>
    <col min="6" max="7" width="17.25" style="5" customWidth="1"/>
    <col min="8" max="8" width="2.25" style="5" customWidth="1"/>
    <col min="9" max="16384" width="9" style="5"/>
  </cols>
  <sheetData>
    <row r="1" spans="2:7" s="1" customFormat="1" ht="43.5" customHeight="1">
      <c r="B1" s="28" t="s">
        <v>0</v>
      </c>
      <c r="C1" s="28"/>
      <c r="D1" s="28"/>
      <c r="E1" s="28"/>
      <c r="F1" s="27" t="s">
        <v>32</v>
      </c>
      <c r="G1" s="27"/>
    </row>
    <row r="2" spans="2:7" s="2" customFormat="1" ht="15" customHeight="1">
      <c r="D2" s="3"/>
      <c r="E2" s="3"/>
      <c r="F2" s="4"/>
    </row>
    <row r="3" spans="2:7" ht="15" customHeight="1"/>
    <row r="4" spans="2:7" ht="19.5" customHeight="1">
      <c r="B4" s="6" t="s">
        <v>1</v>
      </c>
      <c r="C4" s="7"/>
      <c r="D4" s="8"/>
      <c r="E4" s="9"/>
      <c r="F4" s="9"/>
      <c r="G4" s="9"/>
    </row>
    <row r="5" spans="2:7" ht="19.5" customHeight="1">
      <c r="B5" s="10"/>
      <c r="G5" s="11"/>
    </row>
    <row r="6" spans="2:7" ht="19.5" customHeight="1">
      <c r="B6" s="10"/>
      <c r="G6" s="11"/>
    </row>
    <row r="7" spans="2:7" ht="19.5" customHeight="1">
      <c r="B7" s="10"/>
      <c r="G7" s="11"/>
    </row>
    <row r="8" spans="2:7" ht="19.5" customHeight="1">
      <c r="B8" s="10"/>
      <c r="G8" s="11"/>
    </row>
    <row r="9" spans="2:7" ht="19.5" customHeight="1">
      <c r="B9" s="10"/>
      <c r="G9" s="11"/>
    </row>
    <row r="10" spans="2:7" ht="19.5" customHeight="1">
      <c r="B10" s="8"/>
      <c r="C10" s="9"/>
      <c r="D10" s="9"/>
      <c r="E10" s="9"/>
      <c r="F10" s="9"/>
      <c r="G10" s="12"/>
    </row>
    <row r="12" spans="2:7" s="15" customFormat="1" ht="19.5" customHeight="1">
      <c r="B12" s="13" t="s">
        <v>2</v>
      </c>
      <c r="C12" s="14" t="s">
        <v>3</v>
      </c>
      <c r="D12" s="13" t="s">
        <v>4</v>
      </c>
      <c r="E12" s="13" t="s">
        <v>5</v>
      </c>
      <c r="F12" s="13" t="s">
        <v>6</v>
      </c>
      <c r="G12" s="13" t="s">
        <v>7</v>
      </c>
    </row>
    <row r="13" spans="2:7" s="15" customFormat="1" ht="19.5" customHeight="1">
      <c r="B13" s="16">
        <f>IFERROR(tblPersonnelExpenses[[#This Row],[實際]]/tblPersonnelExpenses[[#This Row],[預算]],"")</f>
        <v>1.1299999999999999</v>
      </c>
      <c r="C13" s="5" t="s">
        <v>28</v>
      </c>
      <c r="D13" s="17">
        <v>15000</v>
      </c>
      <c r="E13" s="17">
        <v>16950</v>
      </c>
      <c r="F13" s="18">
        <f>tblPersonnelExpenses[[#This Row],[預算]]-tblPersonnelExpenses[[#This Row],[實際]]</f>
        <v>-1950</v>
      </c>
      <c r="G13" s="19">
        <f>IFERROR(tblPersonnelExpenses[差額]/tblPersonnelExpenses[預算],"")</f>
        <v>-0.13</v>
      </c>
    </row>
    <row r="14" spans="2:7" s="15" customFormat="1" ht="19.5" customHeight="1">
      <c r="B14" s="16">
        <f>IFERROR(tblPersonnelExpenses[[#This Row],[實際]]/tblPersonnelExpenses[[#This Row],[預算]],"")</f>
        <v>1.2</v>
      </c>
      <c r="C14" s="15" t="s">
        <v>29</v>
      </c>
      <c r="D14" s="17">
        <v>3750</v>
      </c>
      <c r="E14" s="17">
        <v>4500</v>
      </c>
      <c r="F14" s="18">
        <f>tblPersonnelExpenses[[#This Row],[預算]]-tblPersonnelExpenses[[#This Row],[實際]]</f>
        <v>-750</v>
      </c>
      <c r="G14" s="19">
        <f>IFERROR(tblPersonnelExpenses[差額]/tblPersonnelExpenses[預算],"")</f>
        <v>-0.2</v>
      </c>
    </row>
    <row r="15" spans="2:7" s="15" customFormat="1" ht="19.5" customHeight="1">
      <c r="B15" s="16">
        <f>IFERROR(tblPersonnelExpenses[[#This Row],[實際]]/tblPersonnelExpenses[[#This Row],[預算]],"")</f>
        <v>1</v>
      </c>
      <c r="C15" s="15" t="s">
        <v>30</v>
      </c>
      <c r="D15" s="17">
        <v>3000</v>
      </c>
      <c r="E15" s="17">
        <v>3000</v>
      </c>
      <c r="F15" s="18">
        <f>tblPersonnelExpenses[[#This Row],[預算]]-tblPersonnelExpenses[[#This Row],[實際]]</f>
        <v>0</v>
      </c>
      <c r="G15" s="19">
        <f>IFERROR(tblPersonnelExpenses[差額]/tblPersonnelExpenses[預算],"")</f>
        <v>0</v>
      </c>
    </row>
    <row r="16" spans="2:7" s="15" customFormat="1" ht="19.5" customHeight="1">
      <c r="B16" s="16">
        <f>IFERROR(tblPersonnelExpenses[[#This Row],[實際]]/tblPersonnelExpenses[[#This Row],[預算]],"")</f>
        <v>0.9</v>
      </c>
      <c r="C16" s="15" t="s">
        <v>19</v>
      </c>
      <c r="D16" s="17">
        <v>3000</v>
      </c>
      <c r="E16" s="17">
        <v>2700</v>
      </c>
      <c r="F16" s="18">
        <f>tblPersonnelExpenses[[#This Row],[預算]]-tblPersonnelExpenses[[#This Row],[實際]]</f>
        <v>300</v>
      </c>
      <c r="G16" s="19">
        <f>IFERROR(tblPersonnelExpenses[差額]/tblPersonnelExpenses[預算],"")</f>
        <v>0.1</v>
      </c>
    </row>
    <row r="17" spans="1:7" s="15" customFormat="1" ht="19.5" customHeight="1">
      <c r="B17" s="30"/>
      <c r="C17" s="30"/>
      <c r="D17" s="30"/>
      <c r="E17" s="30"/>
      <c r="F17" s="30"/>
      <c r="G17" s="30"/>
    </row>
    <row r="18" spans="1:7" s="15" customFormat="1" ht="19.5" customHeight="1">
      <c r="B18" s="20"/>
      <c r="D18" s="21"/>
      <c r="E18" s="21"/>
      <c r="F18" s="21"/>
      <c r="G18" s="22"/>
    </row>
    <row r="19" spans="1:7" s="15" customFormat="1" ht="19.5" customHeight="1">
      <c r="A19" s="23"/>
      <c r="B19" s="24" t="s">
        <v>8</v>
      </c>
      <c r="C19" s="7"/>
      <c r="D19" s="8"/>
      <c r="E19" s="9"/>
      <c r="F19" s="9"/>
      <c r="G19" s="9"/>
    </row>
    <row r="20" spans="1:7" s="15" customFormat="1" ht="19.5" customHeight="1">
      <c r="A20" s="23"/>
      <c r="B20" s="10"/>
      <c r="C20" s="5"/>
      <c r="D20" s="5"/>
      <c r="E20" s="5"/>
      <c r="F20" s="5"/>
      <c r="G20" s="11"/>
    </row>
    <row r="21" spans="1:7" s="15" customFormat="1" ht="19.5" customHeight="1">
      <c r="A21" s="23"/>
      <c r="B21" s="10"/>
      <c r="C21" s="5"/>
      <c r="D21" s="5"/>
      <c r="E21" s="5"/>
      <c r="F21" s="5"/>
      <c r="G21" s="11"/>
    </row>
    <row r="22" spans="1:7" s="15" customFormat="1" ht="19.5" customHeight="1">
      <c r="A22" s="23"/>
      <c r="B22" s="10"/>
      <c r="C22" s="5"/>
      <c r="D22" s="5"/>
      <c r="E22" s="5"/>
      <c r="F22" s="5"/>
      <c r="G22" s="11"/>
    </row>
    <row r="23" spans="1:7" s="15" customFormat="1" ht="19.5" customHeight="1">
      <c r="A23" s="23"/>
      <c r="B23" s="10"/>
      <c r="C23" s="5"/>
      <c r="D23" s="5"/>
      <c r="E23" s="5"/>
      <c r="F23" s="5"/>
      <c r="G23" s="11"/>
    </row>
    <row r="24" spans="1:7" s="15" customFormat="1" ht="19.5" customHeight="1">
      <c r="A24" s="23"/>
      <c r="B24" s="10"/>
      <c r="C24" s="5"/>
      <c r="D24" s="5"/>
      <c r="E24" s="5"/>
      <c r="F24" s="5"/>
      <c r="G24" s="11"/>
    </row>
    <row r="25" spans="1:7" s="15" customFormat="1" ht="19.5" customHeight="1">
      <c r="A25" s="23"/>
      <c r="B25" s="8"/>
      <c r="C25" s="9"/>
      <c r="D25" s="9"/>
      <c r="E25" s="9"/>
      <c r="F25" s="9"/>
      <c r="G25" s="12"/>
    </row>
    <row r="26" spans="1:7" s="15" customFormat="1" ht="19.5" customHeight="1">
      <c r="B26" s="5"/>
      <c r="C26" s="5"/>
      <c r="D26" s="5"/>
      <c r="E26" s="5"/>
      <c r="F26" s="5"/>
      <c r="G26" s="5"/>
    </row>
    <row r="27" spans="1:7" s="15" customFormat="1" ht="19.5" customHeight="1">
      <c r="B27" s="13" t="s">
        <v>2</v>
      </c>
      <c r="C27" s="14" t="s">
        <v>9</v>
      </c>
      <c r="D27" s="13" t="s">
        <v>4</v>
      </c>
      <c r="E27" s="13" t="s">
        <v>5</v>
      </c>
      <c r="F27" s="13" t="s">
        <v>6</v>
      </c>
      <c r="G27" s="13" t="s">
        <v>7</v>
      </c>
    </row>
    <row r="28" spans="1:7" s="15" customFormat="1" ht="19.5" customHeight="1">
      <c r="B28" s="16">
        <f>IFERROR(tblOperatingExpenses[[#This Row],[實際]]/tblOperatingExpenses[[#This Row],[預算]],"")</f>
        <v>0.98</v>
      </c>
      <c r="C28" s="15" t="s">
        <v>10</v>
      </c>
      <c r="D28" s="17">
        <v>7500</v>
      </c>
      <c r="E28" s="17">
        <v>7350</v>
      </c>
      <c r="F28" s="25">
        <f>tblOperatingExpenses[[#This Row],[預算]]-tblOperatingExpenses[[#This Row],[實際]]</f>
        <v>150</v>
      </c>
      <c r="G28" s="19">
        <f>IFERROR(tblOperatingExpenses[[#This Row],[差額]]/tblOperatingExpenses[[#This Row],[預算]],"")</f>
        <v>0.02</v>
      </c>
    </row>
    <row r="29" spans="1:7" s="15" customFormat="1" ht="19.5" customHeight="1">
      <c r="B29" s="16">
        <f>IFERROR(tblOperatingExpenses[[#This Row],[實際]]/tblOperatingExpenses[[#This Row],[預算]],"")</f>
        <v>1.2</v>
      </c>
      <c r="C29" s="15" t="s">
        <v>11</v>
      </c>
      <c r="D29" s="17">
        <v>3750</v>
      </c>
      <c r="E29" s="17">
        <v>4500</v>
      </c>
      <c r="F29" s="25">
        <f>tblOperatingExpenses[[#This Row],[預算]]-tblOperatingExpenses[[#This Row],[實際]]</f>
        <v>-750</v>
      </c>
      <c r="G29" s="19">
        <f>IFERROR(tblOperatingExpenses[[#This Row],[差額]]/tblOperatingExpenses[[#This Row],[預算]],"")</f>
        <v>-0.2</v>
      </c>
    </row>
    <row r="30" spans="1:7" s="15" customFormat="1" ht="19.5" customHeight="1">
      <c r="B30" s="16">
        <f>IFERROR(tblOperatingExpenses[[#This Row],[實際]]/tblOperatingExpenses[[#This Row],[預算]],"")</f>
        <v>1</v>
      </c>
      <c r="C30" s="15" t="s">
        <v>12</v>
      </c>
      <c r="D30" s="17">
        <v>3000</v>
      </c>
      <c r="E30" s="17">
        <v>3000</v>
      </c>
      <c r="F30" s="25">
        <f>tblOperatingExpenses[[#This Row],[預算]]-tblOperatingExpenses[[#This Row],[實際]]</f>
        <v>0</v>
      </c>
      <c r="G30" s="19">
        <f>IFERROR(tblOperatingExpenses[[#This Row],[差額]]/tblOperatingExpenses[[#This Row],[預算]],"")</f>
        <v>0</v>
      </c>
    </row>
    <row r="31" spans="1:7" s="15" customFormat="1" ht="19.5" customHeight="1">
      <c r="B31" s="16">
        <f>IFERROR(tblOperatingExpenses[[#This Row],[實際]]/tblOperatingExpenses[[#This Row],[預算]],"")</f>
        <v>0.9</v>
      </c>
      <c r="C31" s="15" t="s">
        <v>13</v>
      </c>
      <c r="D31" s="17">
        <v>3000</v>
      </c>
      <c r="E31" s="17">
        <v>2700</v>
      </c>
      <c r="F31" s="25">
        <f>tblOperatingExpenses[[#This Row],[預算]]-tblOperatingExpenses[[#This Row],[實際]]</f>
        <v>300</v>
      </c>
      <c r="G31" s="19">
        <f>IFERROR(tblOperatingExpenses[[#This Row],[差額]]/tblOperatingExpenses[[#This Row],[預算]],"")</f>
        <v>0.1</v>
      </c>
    </row>
    <row r="32" spans="1:7" s="15" customFormat="1" ht="19.5" customHeight="1">
      <c r="B32" s="16" t="str">
        <f>IFERROR(tblOperatingExpenses[[#This Row],[實際]]/tblOperatingExpenses[[#This Row],[預算]],"")</f>
        <v/>
      </c>
      <c r="C32" s="15" t="s">
        <v>14</v>
      </c>
      <c r="D32" s="17"/>
      <c r="E32" s="17"/>
      <c r="F32" s="25">
        <f>tblOperatingExpenses[[#This Row],[預算]]-tblOperatingExpenses[[#This Row],[實際]]</f>
        <v>0</v>
      </c>
      <c r="G32" s="19" t="str">
        <f>IFERROR(tblOperatingExpenses[[#This Row],[差額]]/tblOperatingExpenses[[#This Row],[預算]],"")</f>
        <v/>
      </c>
    </row>
    <row r="33" spans="2:7" s="15" customFormat="1" ht="19.5" customHeight="1">
      <c r="B33" s="16" t="str">
        <f>IFERROR(tblOperatingExpenses[[#This Row],[實際]]/tblOperatingExpenses[[#This Row],[預算]],"")</f>
        <v/>
      </c>
      <c r="C33" s="15" t="s">
        <v>15</v>
      </c>
      <c r="D33" s="17"/>
      <c r="E33" s="17"/>
      <c r="F33" s="25">
        <f>tblOperatingExpenses[[#This Row],[預算]]-tblOperatingExpenses[[#This Row],[實際]]</f>
        <v>0</v>
      </c>
      <c r="G33" s="19" t="str">
        <f>IFERROR(tblOperatingExpenses[[#This Row],[差額]]/tblOperatingExpenses[[#This Row],[預算]],"")</f>
        <v/>
      </c>
    </row>
    <row r="34" spans="2:7" s="15" customFormat="1" ht="19.5" customHeight="1">
      <c r="B34" s="16" t="str">
        <f>IFERROR(tblOperatingExpenses[[#This Row],[實際]]/tblOperatingExpenses[[#This Row],[預算]],"")</f>
        <v/>
      </c>
      <c r="C34" s="15" t="s">
        <v>16</v>
      </c>
      <c r="D34" s="17"/>
      <c r="E34" s="17"/>
      <c r="F34" s="25">
        <f>tblOperatingExpenses[[#This Row],[預算]]-tblOperatingExpenses[[#This Row],[實際]]</f>
        <v>0</v>
      </c>
      <c r="G34" s="19" t="str">
        <f>IFERROR(tblOperatingExpenses[[#This Row],[差額]]/tblOperatingExpenses[[#This Row],[預算]],"")</f>
        <v/>
      </c>
    </row>
    <row r="35" spans="2:7" s="15" customFormat="1" ht="19.5" customHeight="1">
      <c r="B35" s="16" t="str">
        <f>IFERROR(tblOperatingExpenses[[#This Row],[實際]]/tblOperatingExpenses[[#This Row],[預算]],"")</f>
        <v/>
      </c>
      <c r="C35" s="15" t="s">
        <v>17</v>
      </c>
      <c r="D35" s="17"/>
      <c r="E35" s="17"/>
      <c r="F35" s="25">
        <f>tblOperatingExpenses[[#This Row],[預算]]-tblOperatingExpenses[[#This Row],[實際]]</f>
        <v>0</v>
      </c>
      <c r="G35" s="19" t="str">
        <f>IFERROR(tblOperatingExpenses[[#This Row],[差額]]/tblOperatingExpenses[[#This Row],[預算]],"")</f>
        <v/>
      </c>
    </row>
    <row r="36" spans="2:7" s="15" customFormat="1" ht="19.5" customHeight="1">
      <c r="B36" s="16" t="str">
        <f>IFERROR(tblOperatingExpenses[[#This Row],[實際]]/tblOperatingExpenses[[#This Row],[預算]],"")</f>
        <v/>
      </c>
      <c r="C36" s="15" t="s">
        <v>18</v>
      </c>
      <c r="D36" s="17"/>
      <c r="E36" s="17"/>
      <c r="F36" s="25">
        <f>tblOperatingExpenses[[#This Row],[預算]]-tblOperatingExpenses[[#This Row],[實際]]</f>
        <v>0</v>
      </c>
      <c r="G36" s="19" t="str">
        <f>IFERROR(tblOperatingExpenses[[#This Row],[差額]]/tblOperatingExpenses[[#This Row],[預算]],"")</f>
        <v/>
      </c>
    </row>
    <row r="37" spans="2:7" s="15" customFormat="1" ht="19.5" customHeight="1">
      <c r="B37" s="16" t="str">
        <f>IFERROR(tblOperatingExpenses[[#This Row],[實際]]/tblOperatingExpenses[[#This Row],[預算]],"")</f>
        <v/>
      </c>
      <c r="C37" s="15" t="s">
        <v>19</v>
      </c>
      <c r="D37" s="17"/>
      <c r="E37" s="17"/>
      <c r="F37" s="25">
        <f>tblOperatingExpenses[[#This Row],[預算]]-tblOperatingExpenses[[#This Row],[實際]]</f>
        <v>0</v>
      </c>
      <c r="G37" s="19" t="str">
        <f>IFERROR(tblOperatingExpenses[[#This Row],[差額]]/tblOperatingExpenses[[#This Row],[預算]],"")</f>
        <v/>
      </c>
    </row>
    <row r="38" spans="2:7" s="15" customFormat="1" ht="19.5" customHeight="1">
      <c r="B38" s="16" t="str">
        <f>IFERROR(tblOperatingExpenses[[#This Row],[實際]]/tblOperatingExpenses[[#This Row],[預算]],"")</f>
        <v/>
      </c>
      <c r="C38" s="15" t="s">
        <v>20</v>
      </c>
      <c r="D38" s="17"/>
      <c r="E38" s="17"/>
      <c r="F38" s="25">
        <f>tblOperatingExpenses[[#This Row],[預算]]-tblOperatingExpenses[[#This Row],[實際]]</f>
        <v>0</v>
      </c>
      <c r="G38" s="19" t="str">
        <f>IFERROR(tblOperatingExpenses[[#This Row],[差額]]/tblOperatingExpenses[[#This Row],[預算]],"")</f>
        <v/>
      </c>
    </row>
    <row r="39" spans="2:7" s="15" customFormat="1" ht="19.5" customHeight="1">
      <c r="B39" s="16" t="str">
        <f>IFERROR(tblOperatingExpenses[[#This Row],[實際]]/tblOperatingExpenses[[#This Row],[預算]],"")</f>
        <v/>
      </c>
      <c r="C39" s="15" t="s">
        <v>21</v>
      </c>
      <c r="D39" s="17"/>
      <c r="E39" s="17"/>
      <c r="F39" s="25">
        <f>tblOperatingExpenses[[#This Row],[預算]]-tblOperatingExpenses[[#This Row],[實際]]</f>
        <v>0</v>
      </c>
      <c r="G39" s="19" t="str">
        <f>IFERROR(tblOperatingExpenses[[#This Row],[差額]]/tblOperatingExpenses[[#This Row],[預算]],"")</f>
        <v/>
      </c>
    </row>
    <row r="40" spans="2:7" s="15" customFormat="1" ht="19.5" customHeight="1">
      <c r="B40" s="16" t="str">
        <f>IFERROR(tblOperatingExpenses[[#This Row],[實際]]/tblOperatingExpenses[[#This Row],[預算]],"")</f>
        <v/>
      </c>
      <c r="C40" s="15" t="s">
        <v>22</v>
      </c>
      <c r="D40" s="17"/>
      <c r="E40" s="17"/>
      <c r="F40" s="25">
        <f>tblOperatingExpenses[[#This Row],[預算]]-tblOperatingExpenses[[#This Row],[實際]]</f>
        <v>0</v>
      </c>
      <c r="G40" s="19" t="str">
        <f>IFERROR(tblOperatingExpenses[[#This Row],[差額]]/tblOperatingExpenses[[#This Row],[預算]],"")</f>
        <v/>
      </c>
    </row>
    <row r="41" spans="2:7" s="15" customFormat="1" ht="19.5" customHeight="1">
      <c r="B41" s="16" t="str">
        <f>IFERROR(tblOperatingExpenses[[#This Row],[實際]]/tblOperatingExpenses[[#This Row],[預算]],"")</f>
        <v/>
      </c>
      <c r="C41" s="15" t="s">
        <v>23</v>
      </c>
      <c r="D41" s="17"/>
      <c r="E41" s="17"/>
      <c r="F41" s="25">
        <f>tblOperatingExpenses[[#This Row],[預算]]-tblOperatingExpenses[[#This Row],[實際]]</f>
        <v>0</v>
      </c>
      <c r="G41" s="19" t="str">
        <f>IFERROR(tblOperatingExpenses[[#This Row],[差額]]/tblOperatingExpenses[[#This Row],[預算]],"")</f>
        <v/>
      </c>
    </row>
    <row r="42" spans="2:7" s="15" customFormat="1" ht="19.5" customHeight="1">
      <c r="B42" s="16" t="str">
        <f>IFERROR(tblOperatingExpenses[[#This Row],[實際]]/tblOperatingExpenses[[#This Row],[預算]],"")</f>
        <v/>
      </c>
      <c r="C42" s="15" t="s">
        <v>24</v>
      </c>
      <c r="D42" s="17"/>
      <c r="E42" s="17"/>
      <c r="F42" s="25">
        <f>tblOperatingExpenses[[#This Row],[預算]]-tblOperatingExpenses[[#This Row],[實際]]</f>
        <v>0</v>
      </c>
      <c r="G42" s="19" t="str">
        <f>IFERROR(tblOperatingExpenses[[#This Row],[差額]]/tblOperatingExpenses[[#This Row],[預算]],"")</f>
        <v/>
      </c>
    </row>
    <row r="43" spans="2:7" s="15" customFormat="1" ht="19.5" customHeight="1">
      <c r="B43" s="16" t="str">
        <f>IFERROR(tblOperatingExpenses[[#This Row],[實際]]/tblOperatingExpenses[[#This Row],[預算]],"")</f>
        <v/>
      </c>
      <c r="C43" s="15" t="s">
        <v>25</v>
      </c>
      <c r="D43" s="17"/>
      <c r="E43" s="17"/>
      <c r="F43" s="25">
        <f>tblOperatingExpenses[[#This Row],[預算]]-tblOperatingExpenses[[#This Row],[實際]]</f>
        <v>0</v>
      </c>
      <c r="G43" s="19" t="str">
        <f>IFERROR(tblOperatingExpenses[[#This Row],[差額]]/tblOperatingExpenses[[#This Row],[預算]],"")</f>
        <v/>
      </c>
    </row>
    <row r="44" spans="2:7" s="15" customFormat="1" ht="19.5" customHeight="1">
      <c r="B44" s="16" t="str">
        <f>IFERROR(tblOperatingExpenses[[#This Row],[實際]]/tblOperatingExpenses[[#This Row],[預算]],"")</f>
        <v/>
      </c>
      <c r="C44" s="15" t="s">
        <v>26</v>
      </c>
      <c r="D44" s="17"/>
      <c r="E44" s="17"/>
      <c r="F44" s="25">
        <f>tblOperatingExpenses[[#This Row],[預算]]-tblOperatingExpenses[[#This Row],[實際]]</f>
        <v>0</v>
      </c>
      <c r="G44" s="19" t="str">
        <f>IFERROR(tblOperatingExpenses[[#This Row],[差額]]/tblOperatingExpenses[[#This Row],[預算]],"")</f>
        <v/>
      </c>
    </row>
    <row r="45" spans="2:7" s="15" customFormat="1" ht="19.5" customHeight="1">
      <c r="B45" s="16" t="str">
        <f>IFERROR(tblOperatingExpenses[[#This Row],[實際]]/tblOperatingExpenses[[#This Row],[預算]],"")</f>
        <v/>
      </c>
      <c r="C45" s="15" t="s">
        <v>27</v>
      </c>
      <c r="D45" s="17"/>
      <c r="E45" s="17"/>
      <c r="F45" s="25">
        <f>tblOperatingExpenses[[#This Row],[預算]]-tblOperatingExpenses[[#This Row],[實際]]</f>
        <v>0</v>
      </c>
      <c r="G45" s="19" t="str">
        <f>IFERROR(tblOperatingExpenses[[#This Row],[差額]]/tblOperatingExpenses[[#This Row],[預算]],"")</f>
        <v/>
      </c>
    </row>
    <row r="46" spans="2:7" s="15" customFormat="1" ht="19.5" customHeight="1">
      <c r="B46" s="16" t="str">
        <f>IFERROR(tblOperatingExpenses[[#This Row],[實際]]/tblOperatingExpenses[[#This Row],[預算]],"")</f>
        <v/>
      </c>
      <c r="C46" s="15" t="s">
        <v>19</v>
      </c>
      <c r="D46" s="17"/>
      <c r="E46" s="17"/>
      <c r="F46" s="25">
        <f>tblOperatingExpenses[[#This Row],[預算]]-tblOperatingExpenses[[#This Row],[實際]]</f>
        <v>0</v>
      </c>
      <c r="G46" s="19" t="str">
        <f>IFERROR(tblOperatingExpenses[[#This Row],[差額]]/tblOperatingExpenses[[#This Row],[預算]],"")</f>
        <v/>
      </c>
    </row>
    <row r="47" spans="2:7" s="15" customFormat="1" ht="19.5" customHeight="1">
      <c r="B47" s="16"/>
      <c r="C47" s="15" t="s">
        <v>31</v>
      </c>
      <c r="D47" s="18">
        <f>SUBTOTAL(109,tblOperatingExpenses[預算],tblPersonnelExpenses[預算])</f>
        <v>42000</v>
      </c>
      <c r="E47" s="18">
        <f>SUBTOTAL(109,tblOperatingExpenses[實際],tblPersonnelExpenses[實際])</f>
        <v>44700</v>
      </c>
      <c r="F47" s="25">
        <f>SUBTOTAL(109,tblOperatingExpenses[差額],tblPersonnelExpenses[差額])</f>
        <v>-2700</v>
      </c>
      <c r="G47" s="26">
        <f>IFERROR(SUM(tblOperatingExpenses[[#Totals],[差額]]/tblOperatingExpenses[[#Totals],[預算]]),"")</f>
        <v>-6.4285714285714279E-2</v>
      </c>
    </row>
    <row r="48" spans="2:7" ht="19.5" customHeight="1">
      <c r="B48" s="29"/>
      <c r="C48" s="29"/>
      <c r="D48" s="29"/>
      <c r="E48" s="29"/>
      <c r="F48" s="29"/>
      <c r="G48" s="29"/>
    </row>
  </sheetData>
  <mergeCells count="4">
    <mergeCell ref="F1:G1"/>
    <mergeCell ref="B1:E1"/>
    <mergeCell ref="B48:G48"/>
    <mergeCell ref="B17:G17"/>
  </mergeCells>
  <phoneticPr fontId="4" type="noConversion"/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5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InProgress</ApprovalStatus>
    <MarketSpecific xmlns="c66daf58-3c46-4c48-8560-c485e881f7f9">false</MarketSpecific>
    <LocComments xmlns="c66daf58-3c46-4c48-8560-c485e881f7f9" xsi:nil="true"/>
    <ThumbnailAssetId xmlns="c66daf58-3c46-4c48-8560-c485e881f7f9" xsi:nil="true"/>
    <PrimaryImageGen xmlns="c66daf58-3c46-4c48-8560-c485e881f7f9">false</PrimaryImageGen>
    <LegacyData xmlns="c66daf58-3c46-4c48-8560-c485e881f7f9" xsi:nil="true"/>
    <LocRecommendedHandoff xmlns="c66daf58-3c46-4c48-8560-c485e881f7f9" xsi:nil="true"/>
    <BusinessGroup xmlns="c66daf58-3c46-4c48-8560-c485e881f7f9" xsi:nil="true"/>
    <BlockPublish xmlns="c66daf58-3c46-4c48-8560-c485e881f7f9">false</BlockPublish>
    <TPFriendlyName xmlns="c66daf58-3c46-4c48-8560-c485e881f7f9" xsi:nil="true"/>
    <NumericId xmlns="c66daf58-3c46-4c48-8560-c485e881f7f9" xsi:nil="true"/>
    <APEditor xmlns="c66daf58-3c46-4c48-8560-c485e881f7f9">
      <UserInfo>
        <DisplayName/>
        <AccountId xsi:nil="true"/>
        <AccountType/>
      </UserInfo>
    </APEditor>
    <SourceTitle xmlns="c66daf58-3c46-4c48-8560-c485e881f7f9" xsi:nil="true"/>
    <OpenTemplate xmlns="c66daf58-3c46-4c48-8560-c485e881f7f9">true</OpenTemplate>
    <UALocComments xmlns="c66daf58-3c46-4c48-8560-c485e881f7f9" xsi:nil="true"/>
    <ParentAssetId xmlns="c66daf58-3c46-4c48-8560-c485e881f7f9" xsi:nil="true"/>
    <IntlLangReviewDate xmlns="c66daf58-3c46-4c48-8560-c485e881f7f9" xsi:nil="true"/>
    <FeatureTagsTaxHTField0 xmlns="c66daf58-3c46-4c48-8560-c485e881f7f9">
      <Terms xmlns="http://schemas.microsoft.com/office/infopath/2007/PartnerControls"/>
    </FeatureTagsTaxHTField0>
    <PublishStatusLookup xmlns="c66daf58-3c46-4c48-8560-c485e881f7f9">
      <Value>491495</Value>
    </PublishStatusLookup>
    <Providers xmlns="c66daf58-3c46-4c48-8560-c485e881f7f9" xsi:nil="true"/>
    <MachineTranslated xmlns="c66daf58-3c46-4c48-8560-c485e881f7f9">false</MachineTranslated>
    <OriginalSourceMarket xmlns="c66daf58-3c46-4c48-8560-c485e881f7f9">english</OriginalSourceMarket>
    <APDescription xmlns="c66daf58-3c46-4c48-8560-c485e881f7f9" xsi:nil="true"/>
    <ClipArtFilename xmlns="c66daf58-3c46-4c48-8560-c485e881f7f9" xsi:nil="true"/>
    <ContentItem xmlns="c66daf58-3c46-4c48-8560-c485e881f7f9" xsi:nil="true"/>
    <TPInstallLocation xmlns="c66daf58-3c46-4c48-8560-c485e881f7f9" xsi:nil="true"/>
    <PublishTargets xmlns="c66daf58-3c46-4c48-8560-c485e881f7f9">OfficeOnlineVNext</PublishTargets>
    <TimesCloned xmlns="c66daf58-3c46-4c48-8560-c485e881f7f9" xsi:nil="true"/>
    <AssetStart xmlns="c66daf58-3c46-4c48-8560-c485e881f7f9">2012-08-31T01:16:00+00:00</AssetStart>
    <Provider xmlns="c66daf58-3c46-4c48-8560-c485e881f7f9" xsi:nil="true"/>
    <AcquiredFrom xmlns="c66daf58-3c46-4c48-8560-c485e881f7f9">Internal MS</AcquiredFrom>
    <FriendlyTitle xmlns="c66daf58-3c46-4c48-8560-c485e881f7f9" xsi:nil="true"/>
    <LastHandOff xmlns="c66daf58-3c46-4c48-8560-c485e881f7f9" xsi:nil="true"/>
    <TPClientViewer xmlns="c66daf58-3c46-4c48-8560-c485e881f7f9" xsi:nil="true"/>
    <UACurrentWords xmlns="c66daf58-3c46-4c48-8560-c485e881f7f9" xsi:nil="true"/>
    <ArtSampleDocs xmlns="c66daf58-3c46-4c48-8560-c485e881f7f9" xsi:nil="true"/>
    <UALocRecommendation xmlns="c66daf58-3c46-4c48-8560-c485e881f7f9">Localize</UALocRecommendation>
    <Manager xmlns="c66daf58-3c46-4c48-8560-c485e881f7f9" xsi:nil="true"/>
    <ShowIn xmlns="c66daf58-3c46-4c48-8560-c485e881f7f9">Show everywhere</ShowIn>
    <UANotes xmlns="c66daf58-3c46-4c48-8560-c485e881f7f9" xsi:nil="true"/>
    <TemplateStatus xmlns="c66daf58-3c46-4c48-8560-c485e881f7f9">Complete</TemplateStatus>
    <InternalTagsTaxHTField0 xmlns="c66daf58-3c46-4c48-8560-c485e881f7f9">
      <Terms xmlns="http://schemas.microsoft.com/office/infopath/2007/PartnerControls"/>
    </InternalTagsTaxHTField0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AssetExpire xmlns="c66daf58-3c46-4c48-8560-c485e881f7f9">2029-01-01T08:00:00+00:00</AssetExpire>
    <DSATActionTaken xmlns="c66daf58-3c46-4c48-8560-c485e881f7f9" xsi:nil="true"/>
    <CSXSubmissionMarket xmlns="c66daf58-3c46-4c48-8560-c485e881f7f9" xsi:nil="true"/>
    <TPExecutable xmlns="c66daf58-3c46-4c48-8560-c485e881f7f9" xsi:nil="true"/>
    <SubmitterId xmlns="c66daf58-3c46-4c48-8560-c485e881f7f9" xsi:nil="true"/>
    <EditorialTags xmlns="c66daf58-3c46-4c48-8560-c485e881f7f9" xsi:nil="true"/>
    <AssetType xmlns="c66daf58-3c46-4c48-8560-c485e881f7f9">TP</AssetType>
    <BugNumber xmlns="c66daf58-3c46-4c48-8560-c485e881f7f9" xsi:nil="true"/>
    <CSXSubmissionDate xmlns="c66daf58-3c46-4c48-8560-c485e881f7f9" xsi:nil="true"/>
    <CSXUpdate xmlns="c66daf58-3c46-4c48-8560-c485e881f7f9">false</CSXUpdate>
    <ApprovalLog xmlns="c66daf58-3c46-4c48-8560-c485e881f7f9" xsi:nil="true"/>
    <Milestone xmlns="c66daf58-3c46-4c48-8560-c485e881f7f9" xsi:nil="true"/>
    <RecommendationsModifier xmlns="c66daf58-3c46-4c48-8560-c485e881f7f9" xsi:nil="true"/>
    <OriginAsset xmlns="c66daf58-3c46-4c48-8560-c485e881f7f9" xsi:nil="true"/>
    <TPComponent xmlns="c66daf58-3c46-4c48-8560-c485e881f7f9" xsi:nil="true"/>
    <AssetId xmlns="c66daf58-3c46-4c48-8560-c485e881f7f9">TP103428874</AssetId>
    <IntlLocPriority xmlns="c66daf58-3c46-4c48-8560-c485e881f7f9" xsi:nil="true"/>
    <PolicheckWords xmlns="c66daf58-3c46-4c48-8560-c485e881f7f9" xsi:nil="true"/>
    <TPLaunchHelpLink xmlns="c66daf58-3c46-4c48-8560-c485e881f7f9" xsi:nil="true"/>
    <TPApplication xmlns="c66daf58-3c46-4c48-8560-c485e881f7f9" xsi:nil="true"/>
    <CrawlForDependencies xmlns="c66daf58-3c46-4c48-8560-c485e881f7f9">false</CrawlForDependencies>
    <HandoffToMSDN xmlns="c66daf58-3c46-4c48-8560-c485e881f7f9" xsi:nil="true"/>
    <PlannedPubDate xmlns="c66daf58-3c46-4c48-8560-c485e881f7f9" xsi:nil="true"/>
    <IntlLangReviewer xmlns="c66daf58-3c46-4c48-8560-c485e881f7f9" xsi:nil="true"/>
    <TrustLevel xmlns="c66daf58-3c46-4c48-8560-c485e881f7f9">1 Microsoft Managed Content</TrustLevel>
    <LocLastLocAttemptVersionLookup xmlns="c66daf58-3c46-4c48-8560-c485e881f7f9">854929</LocLastLocAttemptVersionLookup>
    <IsSearchable xmlns="c66daf58-3c46-4c48-8560-c485e881f7f9">true</IsSearchable>
    <TemplateTemplateType xmlns="c66daf58-3c46-4c48-8560-c485e881f7f9">Excel Spreadsheet Template</TemplateTemplateType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Markets xmlns="c66daf58-3c46-4c48-8560-c485e881f7f9"/>
    <UAProjectedTotalWords xmlns="c66daf58-3c46-4c48-8560-c485e881f7f9" xsi:nil="true"/>
    <LocMarketGroupTiers2 xmlns="c66daf58-3c46-4c48-8560-c485e881f7f9" xsi:nil="true"/>
    <IntlLangReview xmlns="c66daf58-3c46-4c48-8560-c485e881f7f9">false</IntlLangReview>
    <OutputCachingOn xmlns="c66daf58-3c46-4c48-8560-c485e881f7f9">false</OutputCachingOn>
    <AverageRating xmlns="c66daf58-3c46-4c48-8560-c485e881f7f9" xsi:nil="true"/>
    <APAuthor xmlns="c66daf58-3c46-4c48-8560-c485e881f7f9">
      <UserInfo>
        <DisplayName>REDMOND\matthos</DisplayName>
        <AccountId>59</AccountId>
        <AccountType/>
      </UserInfo>
    </APAuthor>
    <LocManualTestRequired xmlns="c66daf58-3c46-4c48-8560-c485e881f7f9">false</LocManualTestRequired>
    <TPCommandLine xmlns="c66daf58-3c46-4c48-8560-c485e881f7f9" xsi:nil="true"/>
    <TPAppVersion xmlns="c66daf58-3c46-4c48-8560-c485e881f7f9" xsi:nil="true"/>
    <EditorialStatus xmlns="c66daf58-3c46-4c48-8560-c485e881f7f9">Complete</EditorialStatus>
    <LastModifiedDateTime xmlns="c66daf58-3c46-4c48-8560-c485e881f7f9" xsi:nil="true"/>
    <ScenarioTagsTaxHTField0 xmlns="c66daf58-3c46-4c48-8560-c485e881f7f9">
      <Terms xmlns="http://schemas.microsoft.com/office/infopath/2007/PartnerControls"/>
    </ScenarioTagsTaxHTField0>
    <OriginalRelease xmlns="c66daf58-3c46-4c48-8560-c485e881f7f9">15</OriginalRelease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Component xmlns="8e8ea6d1-e150-4704-b47c-0a92d6aed386" xsi:nil="true"/>
    <Description0 xmlns="8e8ea6d1-e150-4704-b47c-0a92d6aed3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15F3EE-FFEB-460B-86A8-34BE9E9D3671}"/>
</file>

<file path=customXml/itemProps2.xml><?xml version="1.0" encoding="utf-8"?>
<ds:datastoreItem xmlns:ds="http://schemas.openxmlformats.org/officeDocument/2006/customXml" ds:itemID="{255785D4-ED40-4725-BB58-C6664DAC676E}"/>
</file>

<file path=customXml/itemProps3.xml><?xml version="1.0" encoding="utf-8"?>
<ds:datastoreItem xmlns:ds="http://schemas.openxmlformats.org/officeDocument/2006/customXml" ds:itemID="{77598D4A-D0F0-4F55-AA5A-3887E8BF1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支出預算</vt:lpstr>
      <vt:lpstr>支出預算!Print_Titles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Baramee Puntaratronnugoon</cp:lastModifiedBy>
  <dcterms:created xsi:type="dcterms:W3CDTF">2012-08-27T22:22:27Z</dcterms:created>
  <dcterms:modified xsi:type="dcterms:W3CDTF">2012-12-18T03:44:10Z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0x0101009D4095AFEE790E42B52CF3AD35B999BF040086E71550AC00CE488731BAE03648ABFB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