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30"/>
  <workbookPr filterPrivacy="1" codeName="ThisWorkbook"/>
  <xr:revisionPtr revIDLastSave="0" documentId="13_ncr:3_{EACF6C26-CB5F-4F88-8094-0C284D4DA880}" xr6:coauthVersionLast="45" xr6:coauthVersionMax="45" xr10:uidLastSave="{00000000-0000-0000-0000-000000000000}"/>
  <bookViews>
    <workbookView xWindow="-120" yWindow="-120" windowWidth="28860" windowHeight="14280" xr2:uid="{00000000-000D-0000-FFFF-FFFF00000000}"/>
  </bookViews>
  <sheets>
    <sheet name="일별 일정" sheetId="4" r:id="rId1"/>
    <sheet name="이벤트 스케줄러" sheetId="3" r:id="rId2"/>
    <sheet name="시간 간격" sheetId="2" r:id="rId3"/>
  </sheets>
  <definedNames>
    <definedName name="BigNum">9.99E+307</definedName>
    <definedName name="BigStr">REPT("z",255)</definedName>
    <definedName name="DateVal">IFERROR('일별 일정'!$F$2,"")</definedName>
    <definedName name="DayVal">'일별 일정'!$C$17</definedName>
    <definedName name="LookUpDateAndTime">이벤트스케줄러[날짜]&amp;이벤트스케줄러[시간]</definedName>
    <definedName name="ReportDay">IF(DayVal="",DAY(TODAY()),'일별 일정'!$C$17)</definedName>
    <definedName name="ReportMonth">IF(월이름="",TEXT(MONTH(TODAY()),"mmm"),월이름)</definedName>
    <definedName name="ReportYear">IF(연도="",YEAR(TODAY()),연도)</definedName>
    <definedName name="Start_time">'시간 간격'!$C$4</definedName>
    <definedName name="분간격">--LEFT(분텍스트,2)</definedName>
    <definedName name="분텍스트">'시간 간격'!$C$6</definedName>
    <definedName name="시간목록">시간_1[시간]</definedName>
    <definedName name="연도">'일별 일정'!$C$13</definedName>
    <definedName name="열제목2">이벤트스케줄러[[#Headers],[날짜]]</definedName>
    <definedName name="열제목3">시간_1[[#Headers],[시간]]</definedName>
    <definedName name="월번호">IF(월이름="",MONTH(TODAY()),MONTH(1&amp;LEFT(월이름,3)))</definedName>
    <definedName name="월이름">'일별 일정'!$C$15</definedName>
    <definedName name="일정강조표시">'일별 일정'!$B$26</definedName>
    <definedName name="제목1">'일별 일정'!$E$2</definedName>
    <definedName name="종료시간">'시간 간격'!$C$8</definedName>
    <definedName name="증분">TIME(0,분간격,0)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B7" i="4" s="1"/>
  <c r="B6" i="3" l="1"/>
  <c r="H3" i="4"/>
  <c r="H26" i="4"/>
  <c r="H15" i="4"/>
  <c r="H9" i="4"/>
  <c r="H21" i="4"/>
  <c r="H31" i="4"/>
  <c r="E15" i="3"/>
  <c r="E14" i="3"/>
  <c r="E13" i="3"/>
  <c r="E12" i="3"/>
  <c r="E11" i="3"/>
  <c r="E10" i="3"/>
  <c r="E9" i="3"/>
  <c r="E8" i="3"/>
  <c r="E7" i="3"/>
  <c r="E6" i="3"/>
  <c r="E5" i="3"/>
  <c r="E4" i="3"/>
  <c r="E3" i="3"/>
  <c r="H14" i="3" l="1"/>
  <c r="H6" i="3"/>
  <c r="H10" i="3"/>
  <c r="H7" i="3"/>
  <c r="H11" i="3"/>
  <c r="H4" i="3"/>
  <c r="H8" i="3"/>
  <c r="H12" i="3"/>
  <c r="H5" i="3"/>
  <c r="H9" i="3"/>
  <c r="H13" i="3"/>
  <c r="H15" i="3"/>
  <c r="H4" i="4" l="1"/>
  <c r="B8" i="3"/>
  <c r="B2" i="4"/>
  <c r="H34" i="4"/>
  <c r="H32" i="4"/>
  <c r="H29" i="4"/>
  <c r="H27" i="4"/>
  <c r="H24" i="4"/>
  <c r="H22" i="4"/>
  <c r="H18" i="4"/>
  <c r="H16" i="4"/>
  <c r="H12" i="4"/>
  <c r="H10" i="4"/>
  <c r="H6" i="4"/>
  <c r="E3" i="2"/>
  <c r="E4" i="2" s="1"/>
  <c r="E5" i="2" l="1"/>
  <c r="E4" i="4"/>
  <c r="F4" i="4" s="1"/>
  <c r="E6" i="2" l="1"/>
  <c r="E5" i="4"/>
  <c r="E7" i="2" l="1"/>
  <c r="E6" i="4"/>
  <c r="E8" i="2" l="1"/>
  <c r="E7" i="4"/>
  <c r="E9" i="2" l="1"/>
  <c r="E8" i="4"/>
  <c r="E10" i="2" l="1"/>
  <c r="E9" i="4"/>
  <c r="E11" i="2" l="1"/>
  <c r="E10" i="4"/>
  <c r="E12" i="2" l="1"/>
  <c r="E11" i="4"/>
  <c r="E13" i="2" l="1"/>
  <c r="E12" i="4"/>
  <c r="E14" i="2" l="1"/>
  <c r="E13" i="4"/>
  <c r="E15" i="2" l="1"/>
  <c r="E14" i="4"/>
  <c r="E16" i="2" l="1"/>
  <c r="E15" i="4"/>
  <c r="E17" i="2" l="1"/>
  <c r="E16" i="4"/>
  <c r="E17" i="4" l="1"/>
  <c r="E18" i="2"/>
  <c r="E3" i="4"/>
  <c r="E18" i="4" l="1"/>
  <c r="E19" i="2"/>
  <c r="F10" i="4"/>
  <c r="F15" i="4"/>
  <c r="F17" i="4"/>
  <c r="F12" i="4"/>
  <c r="F9" i="4"/>
  <c r="F16" i="4"/>
  <c r="F14" i="4"/>
  <c r="F6" i="4"/>
  <c r="F5" i="4"/>
  <c r="F11" i="4"/>
  <c r="F8" i="4"/>
  <c r="F13" i="4"/>
  <c r="F7" i="4"/>
  <c r="F18" i="4"/>
  <c r="F3" i="4"/>
  <c r="B2" i="3"/>
  <c r="H3" i="3"/>
  <c r="E19" i="4" l="1"/>
  <c r="F19" i="4" s="1"/>
  <c r="E20" i="2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3" i="4"/>
  <c r="J14" i="4"/>
  <c r="J12" i="4"/>
  <c r="J11" i="4"/>
  <c r="J10" i="4"/>
  <c r="J8" i="4"/>
  <c r="J6" i="4"/>
  <c r="J7" i="4"/>
  <c r="J5" i="4"/>
  <c r="J4" i="4"/>
  <c r="I35" i="4"/>
  <c r="I34" i="4"/>
  <c r="I33" i="4"/>
  <c r="I32" i="4"/>
  <c r="I31" i="4"/>
  <c r="I30" i="4"/>
  <c r="I29" i="4"/>
  <c r="I28" i="4"/>
  <c r="I27" i="4"/>
  <c r="I25" i="4"/>
  <c r="I26" i="4"/>
  <c r="I24" i="4"/>
  <c r="I23" i="4"/>
  <c r="I22" i="4"/>
  <c r="I21" i="4"/>
  <c r="I20" i="4"/>
  <c r="I19" i="4"/>
  <c r="I18" i="4"/>
  <c r="I17" i="4"/>
  <c r="I14" i="4"/>
  <c r="I16" i="4"/>
  <c r="I13" i="4"/>
  <c r="I12" i="4"/>
  <c r="I11" i="4"/>
  <c r="I10" i="4"/>
  <c r="I8" i="4"/>
  <c r="I6" i="4"/>
  <c r="I7" i="4"/>
  <c r="I5" i="4"/>
  <c r="I4" i="4"/>
  <c r="J9" i="4"/>
  <c r="J21" i="4"/>
  <c r="I9" i="4"/>
  <c r="J3" i="4"/>
  <c r="I3" i="4"/>
  <c r="I15" i="4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F47" i="4" s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F51" i="4" s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<sst xmlns="http://schemas.openxmlformats.org/spreadsheetml/2006/main" count="45" uniqueCount="38">
  <si>
    <t>일별 일정</t>
  </si>
  <si>
    <t>일정 보기</t>
  </si>
  <si>
    <t>연도</t>
  </si>
  <si>
    <t>월</t>
  </si>
  <si>
    <t>요일</t>
  </si>
  <si>
    <t>일정 편집</t>
  </si>
  <si>
    <t>시간 간격을 편집하려면 선택합니다.</t>
  </si>
  <si>
    <t>새 이벤트를 추가하려면 선택합니다.</t>
  </si>
  <si>
    <t>일정에서 강조 표시:</t>
  </si>
  <si>
    <t>휴식</t>
  </si>
  <si>
    <t>시간</t>
  </si>
  <si>
    <t>한눈에 보는 주</t>
  </si>
  <si>
    <t>메모/할 일 목록</t>
  </si>
  <si>
    <t>드라이클리닝 찾기</t>
  </si>
  <si>
    <t>케이블 회사에 전화</t>
  </si>
  <si>
    <t>이벤트 스케줄러</t>
  </si>
  <si>
    <t>일별 일정을 보려면 선택합니다.</t>
  </si>
  <si>
    <t>날짜</t>
  </si>
  <si>
    <t>설명</t>
  </si>
  <si>
    <t>기상</t>
  </si>
  <si>
    <t>샤워</t>
  </si>
  <si>
    <t>출근</t>
  </si>
  <si>
    <t>교대 시작</t>
  </si>
  <si>
    <t>점심 식사</t>
  </si>
  <si>
    <t>작업 복귀</t>
  </si>
  <si>
    <t>회사에 전화</t>
  </si>
  <si>
    <t>홈</t>
  </si>
  <si>
    <t>축구 연습</t>
  </si>
  <si>
    <t>아침 식사</t>
  </si>
  <si>
    <t>고유 값(계산됨)</t>
  </si>
  <si>
    <t>시간 간격</t>
  </si>
  <si>
    <t>시간 표 편집</t>
  </si>
  <si>
    <t>시작 시간</t>
  </si>
  <si>
    <t>간격</t>
  </si>
  <si>
    <t>종료 시간</t>
  </si>
  <si>
    <t xml:space="preserve">일별 일정을 보려면 선택합니다. </t>
  </si>
  <si>
    <t>15분</t>
  </si>
  <si>
    <t>시간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</si>
</sst>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9" formatCode="yyyy&quot;년&quot;\ m&quot;월&quot;\ d&quot;일&quot;;@"/>
    <numFmt numFmtId="182" formatCode="h:mm;@"/>
  </numFmts>
  <fonts count="32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3"/>
      <name val="Malgun Gothic"/>
      <family val="2"/>
    </font>
    <font>
      <sz val="11"/>
      <color theme="4"/>
      <name val="Malgun Gothic"/>
      <family val="2"/>
    </font>
    <font>
      <b/>
      <sz val="90"/>
      <color theme="4"/>
      <name val="Malgun Gothic"/>
      <family val="2"/>
    </font>
    <font>
      <b/>
      <sz val="26"/>
      <color theme="0"/>
      <name val="Malgun Gothic"/>
      <family val="2"/>
    </font>
    <font>
      <b/>
      <sz val="12"/>
      <color theme="0"/>
      <name val="Malgun Gothic"/>
      <family val="2"/>
    </font>
    <font>
      <sz val="12"/>
      <color theme="1"/>
      <name val="Malgun Gothic"/>
      <family val="2"/>
    </font>
    <font>
      <sz val="11"/>
      <name val="Malgun Gothic"/>
      <family val="2"/>
    </font>
    <font>
      <b/>
      <sz val="11"/>
      <color theme="1"/>
      <name val="Malgun Gothic"/>
      <family val="2"/>
    </font>
    <font>
      <sz val="11"/>
      <color theme="2" tint="0.59996337778862885"/>
      <name val="Malgun Gothic"/>
      <family val="2"/>
    </font>
    <font>
      <b/>
      <sz val="34"/>
      <color theme="3"/>
      <name val="Malgun Gothic"/>
      <family val="2"/>
    </font>
    <font>
      <b/>
      <sz val="12"/>
      <color theme="3"/>
      <name val="Malgun Gothic"/>
      <family val="2"/>
    </font>
    <font>
      <b/>
      <sz val="11"/>
      <color theme="3"/>
      <name val="Malgun Gothic"/>
      <family val="2"/>
    </font>
    <font>
      <u/>
      <sz val="11"/>
      <color theme="0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u/>
      <sz val="11"/>
      <color theme="11"/>
      <name val="Malgun Gothic"/>
      <family val="2"/>
    </font>
    <font>
      <b/>
      <sz val="18"/>
      <color theme="3"/>
      <name val="Malgun Gothic"/>
      <family val="2"/>
    </font>
    <font>
      <b/>
      <sz val="16"/>
      <color theme="0"/>
      <name val="Malgun Gothic"/>
      <family val="2"/>
    </font>
    <font>
      <b/>
      <sz val="11"/>
      <color theme="0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22"/>
      <color theme="4"/>
      <name val="Malgun Gothic"/>
      <family val="2"/>
    </font>
    <font>
      <sz val="8"/>
      <name val="돋움"/>
      <family val="3"/>
      <charset val="129"/>
    </font>
    <font>
      <b/>
      <sz val="12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7" borderId="0" applyNumberFormat="0" applyAlignment="0" applyProtection="0"/>
    <xf numFmtId="0" fontId="6" fillId="7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82" fontId="1" fillId="0" borderId="0" applyFill="0">
      <alignment horizontal="left" indent="1"/>
    </xf>
    <xf numFmtId="0" fontId="11" fillId="0" borderId="0">
      <alignment horizontal="center" vertical="top"/>
    </xf>
    <xf numFmtId="0" fontId="4" fillId="0" borderId="0">
      <alignment horizontal="center" vertical="center"/>
    </xf>
    <xf numFmtId="14" fontId="1" fillId="0" borderId="0">
      <alignment horizontal="left" vertical="center" indent="1"/>
    </xf>
    <xf numFmtId="0" fontId="1" fillId="0" borderId="0">
      <alignment horizontal="left" vertical="center" indent="1"/>
    </xf>
    <xf numFmtId="0" fontId="12" fillId="2" borderId="0">
      <alignment vertical="center"/>
    </xf>
    <xf numFmtId="0" fontId="2" fillId="5" borderId="1" applyNumberFormat="0" applyFont="0">
      <alignment horizontal="left" vertical="center"/>
    </xf>
    <xf numFmtId="0" fontId="9" fillId="0" borderId="0">
      <alignment horizontal="left" indent="3"/>
    </xf>
    <xf numFmtId="0" fontId="9" fillId="6" borderId="10">
      <alignment horizontal="left" vertical="center" indent="1"/>
    </xf>
    <xf numFmtId="0" fontId="3" fillId="4" borderId="11">
      <alignment horizontal="center" vertical="center" wrapText="1"/>
      <protection locked="0"/>
    </xf>
    <xf numFmtId="0" fontId="2" fillId="4" borderId="12" applyNumberFormat="0" applyFont="0" applyAlignment="0">
      <alignment horizontal="right" vertical="center" wrapText="1"/>
      <protection locked="0"/>
    </xf>
    <xf numFmtId="0" fontId="6" fillId="2" borderId="7">
      <alignment horizontal="center" vertical="center"/>
    </xf>
    <xf numFmtId="0" fontId="5" fillId="2" borderId="0">
      <alignment horizontal="center" vertical="center"/>
    </xf>
    <xf numFmtId="0" fontId="4" fillId="2" borderId="0">
      <alignment horizontal="center" vertical="center"/>
    </xf>
    <xf numFmtId="0" fontId="7" fillId="0" borderId="0">
      <alignment horizontal="left" vertical="center" wrapText="1" indent="5"/>
    </xf>
    <xf numFmtId="0" fontId="8" fillId="4" borderId="13" applyNumberFormat="0" applyFill="0" applyAlignment="0">
      <alignment horizontal="center" vertical="center" wrapText="1"/>
      <protection locked="0"/>
    </xf>
    <xf numFmtId="0" fontId="13" fillId="3" borderId="2">
      <alignment horizontal="left" indent="1"/>
    </xf>
    <xf numFmtId="14" fontId="10" fillId="3" borderId="3">
      <alignment vertical="center"/>
    </xf>
    <xf numFmtId="0" fontId="2" fillId="5" borderId="4">
      <alignment horizontal="left" vertical="center"/>
    </xf>
    <xf numFmtId="0" fontId="2" fillId="5" borderId="14">
      <alignment horizontal="left" vertical="center"/>
    </xf>
    <xf numFmtId="0" fontId="2" fillId="5" borderId="6">
      <alignment horizontal="left" vertical="center"/>
    </xf>
    <xf numFmtId="0" fontId="3" fillId="0" borderId="15">
      <alignment horizontal="center" vertical="center" wrapText="1"/>
    </xf>
    <xf numFmtId="0" fontId="3" fillId="0" borderId="15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27" fillId="10" borderId="0" applyNumberFormat="0" applyBorder="0" applyAlignment="0" applyProtection="0"/>
    <xf numFmtId="0" fontId="25" fillId="11" borderId="16" applyNumberFormat="0" applyAlignment="0" applyProtection="0"/>
    <xf numFmtId="0" fontId="26" fillId="12" borderId="17" applyNumberFormat="0" applyAlignment="0" applyProtection="0"/>
    <xf numFmtId="0" fontId="24" fillId="12" borderId="16" applyNumberFormat="0" applyAlignment="0" applyProtection="0"/>
    <xf numFmtId="0" fontId="28" fillId="0" borderId="18" applyNumberFormat="0" applyFill="0" applyAlignment="0" applyProtection="0"/>
    <xf numFmtId="0" fontId="20" fillId="13" borderId="19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2">
    <xf numFmtId="0" fontId="0" fillId="0" borderId="0" xfId="0">
      <alignment vertical="center"/>
    </xf>
    <xf numFmtId="0" fontId="29" fillId="3" borderId="3" xfId="0" applyFont="1" applyFill="1" applyBorder="1" applyAlignment="1">
      <alignment horizontal="left" vertical="center" indent="1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Protection="1">
      <alignment vertical="center"/>
    </xf>
    <xf numFmtId="0" fontId="19" fillId="7" borderId="0" xfId="3" applyAlignment="1" applyProtection="1">
      <alignment horizontal="left" vertical="center" indent="10"/>
      <protection locked="0"/>
    </xf>
    <xf numFmtId="0" fontId="19" fillId="7" borderId="0" xfId="3" applyAlignment="1" applyProtection="1">
      <alignment horizontal="left" vertical="center" indent="6"/>
      <protection locked="0"/>
    </xf>
    <xf numFmtId="0" fontId="6" fillId="7" borderId="8" xfId="4" applyBorder="1" applyAlignment="1">
      <alignment horizontal="left" vertical="center" indent="1"/>
    </xf>
    <xf numFmtId="0" fontId="6" fillId="7" borderId="9" xfId="4" applyBorder="1" applyAlignment="1">
      <alignment horizontal="left" vertical="center" indent="1"/>
    </xf>
    <xf numFmtId="0" fontId="18" fillId="0" borderId="0" xfId="1" applyFill="1" applyAlignment="1">
      <alignment horizontal="left" vertical="center"/>
    </xf>
    <xf numFmtId="14" fontId="1" fillId="0" borderId="0" xfId="13">
      <alignment horizontal="left" vertical="center" indent="1"/>
    </xf>
    <xf numFmtId="0" fontId="1" fillId="0" borderId="0" xfId="14">
      <alignment horizontal="left" vertical="center" indent="1"/>
    </xf>
    <xf numFmtId="0" fontId="12" fillId="2" borderId="0" xfId="15">
      <alignment vertical="center"/>
    </xf>
    <xf numFmtId="0" fontId="9" fillId="0" borderId="0" xfId="17">
      <alignment horizontal="left" indent="3"/>
    </xf>
    <xf numFmtId="0" fontId="3" fillId="4" borderId="11" xfId="19">
      <alignment horizontal="center" vertical="center" wrapText="1"/>
      <protection locked="0"/>
    </xf>
    <xf numFmtId="0" fontId="7" fillId="0" borderId="0" xfId="24">
      <alignment horizontal="left" vertical="center" wrapText="1" indent="5"/>
    </xf>
    <xf numFmtId="0" fontId="18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32">
      <alignment vertical="center"/>
    </xf>
    <xf numFmtId="0" fontId="14" fillId="0" borderId="0" xfId="33">
      <alignment vertical="center"/>
    </xf>
    <xf numFmtId="0" fontId="2" fillId="5" borderId="14" xfId="29" applyAlignment="1">
      <alignment horizontal="left" vertical="center"/>
    </xf>
    <xf numFmtId="0" fontId="2" fillId="5" borderId="4" xfId="28" applyAlignment="1">
      <alignment horizontal="left" vertical="center"/>
    </xf>
    <xf numFmtId="0" fontId="2" fillId="5" borderId="6" xfId="30" applyAlignment="1">
      <alignment horizontal="left" vertical="center"/>
    </xf>
    <xf numFmtId="0" fontId="13" fillId="3" borderId="2" xfId="26" applyAlignment="1">
      <alignment horizontal="left" vertical="center" indent="1"/>
    </xf>
    <xf numFmtId="179" fontId="19" fillId="7" borderId="0" xfId="3" applyNumberFormat="1" applyAlignment="1" applyProtection="1">
      <alignment horizontal="left" vertical="center"/>
    </xf>
    <xf numFmtId="14" fontId="10" fillId="3" borderId="3" xfId="0" applyNumberFormat="1" applyFont="1" applyFill="1" applyBorder="1">
      <alignment vertical="center"/>
    </xf>
    <xf numFmtId="0" fontId="2" fillId="5" borderId="1" xfId="16" applyFont="1">
      <alignment horizontal="left" vertical="center"/>
    </xf>
    <xf numFmtId="0" fontId="3" fillId="0" borderId="15" xfId="31">
      <alignment horizontal="center" vertical="center" wrapText="1"/>
    </xf>
    <xf numFmtId="0" fontId="9" fillId="6" borderId="10" xfId="18">
      <alignment horizontal="left" vertical="center" indent="1"/>
    </xf>
    <xf numFmtId="0" fontId="4" fillId="0" borderId="0" xfId="12" applyNumberFormat="1">
      <alignment horizontal="center" vertical="center"/>
    </xf>
    <xf numFmtId="0" fontId="6" fillId="7" borderId="0" xfId="4" applyAlignment="1" applyProtection="1">
      <alignment horizontal="left" vertical="center" indent="5"/>
      <protection locked="0"/>
    </xf>
    <xf numFmtId="0" fontId="11" fillId="0" borderId="0" xfId="11">
      <alignment horizontal="center" vertical="top"/>
    </xf>
    <xf numFmtId="0" fontId="6" fillId="2" borderId="7" xfId="21">
      <alignment horizontal="center" vertical="center"/>
    </xf>
    <xf numFmtId="0" fontId="5" fillId="2" borderId="0" xfId="22">
      <alignment horizontal="center" vertical="center"/>
    </xf>
    <xf numFmtId="0" fontId="4" fillId="2" borderId="0" xfId="23">
      <alignment horizontal="center" vertical="center"/>
    </xf>
    <xf numFmtId="0" fontId="7" fillId="0" borderId="0" xfId="24" applyAlignment="1">
      <alignment horizontal="center" vertical="center" wrapText="1"/>
    </xf>
    <xf numFmtId="182" fontId="1" fillId="5" borderId="1" xfId="16" applyNumberFormat="1" applyFont="1">
      <alignment horizontal="left" vertical="center"/>
    </xf>
    <xf numFmtId="182" fontId="1" fillId="0" borderId="0" xfId="10">
      <alignment horizontal="left" indent="1"/>
    </xf>
    <xf numFmtId="182" fontId="1" fillId="0" borderId="0" xfId="10" applyFill="1">
      <alignment horizontal="left" indent="1"/>
    </xf>
    <xf numFmtId="0" fontId="12" fillId="2" borderId="0" xfId="15" applyAlignment="1">
      <alignment vertical="center" wrapText="1"/>
    </xf>
    <xf numFmtId="182" fontId="1" fillId="0" borderId="0" xfId="10" applyAlignment="1">
      <alignment horizontal="left" vertical="center" indent="1"/>
    </xf>
    <xf numFmtId="182" fontId="8" fillId="5" borderId="13" xfId="25" applyNumberFormat="1" applyFill="1" applyAlignment="1">
      <alignment horizontal="left" vertical="center" indent="1"/>
      <protection locked="0"/>
    </xf>
    <xf numFmtId="182" fontId="1" fillId="5" borderId="0" xfId="10" applyNumberFormat="1" applyFill="1" applyAlignment="1">
      <alignment horizontal="left" vertical="center" indent="1"/>
    </xf>
    <xf numFmtId="182" fontId="8" fillId="5" borderId="13" xfId="25" applyNumberFormat="1" applyFill="1" applyAlignment="1" applyProtection="1">
      <alignment horizontal="left" vertical="center" indent="1"/>
    </xf>
    <xf numFmtId="182" fontId="1" fillId="4" borderId="12" xfId="20" applyNumberFormat="1" applyFont="1" applyAlignment="1">
      <alignment horizontal="left" vertical="center" indent="1"/>
      <protection locked="0"/>
    </xf>
    <xf numFmtId="0" fontId="31" fillId="7" borderId="0" xfId="15" applyFont="1" applyFill="1">
      <alignment vertical="center"/>
    </xf>
  </cellXfs>
  <cellStyles count="72">
    <cellStyle name="20% - 강조색1" xfId="49" builtinId="30" customBuiltin="1"/>
    <cellStyle name="20% - 강조색2" xfId="53" builtinId="34" customBuiltin="1"/>
    <cellStyle name="20% - 강조색3" xfId="57" builtinId="38" customBuiltin="1"/>
    <cellStyle name="20% - 강조색4" xfId="61" builtinId="42" customBuiltin="1"/>
    <cellStyle name="20% - 강조색5" xfId="65" builtinId="46" customBuiltin="1"/>
    <cellStyle name="20% - 강조색6" xfId="69" builtinId="50" customBuiltin="1"/>
    <cellStyle name="40% - 강조색1" xfId="50" builtinId="31" customBuiltin="1"/>
    <cellStyle name="40% - 강조색2" xfId="54" builtinId="35" customBuiltin="1"/>
    <cellStyle name="40% - 강조색3" xfId="58" builtinId="39" customBuiltin="1"/>
    <cellStyle name="40% - 강조색4" xfId="62" builtinId="43" customBuiltin="1"/>
    <cellStyle name="40% - 강조색5" xfId="66" builtinId="47" customBuiltin="1"/>
    <cellStyle name="40% - 강조색6" xfId="70" builtinId="51" customBuiltin="1"/>
    <cellStyle name="60% - 강조색1" xfId="51" builtinId="32" customBuiltin="1"/>
    <cellStyle name="60% - 강조색2" xfId="55" builtinId="36" customBuiltin="1"/>
    <cellStyle name="60% - 강조색3" xfId="59" builtinId="40" customBuiltin="1"/>
    <cellStyle name="60% - 강조색4" xfId="63" builtinId="44" customBuiltin="1"/>
    <cellStyle name="60% - 강조색5" xfId="67" builtinId="48" customBuiltin="1"/>
    <cellStyle name="60% - 강조색6" xfId="71" builtinId="52" customBuiltin="1"/>
    <cellStyle name="Bottom_Border" xfId="20" xr:uid="{00000000-0005-0000-0000-000001000000}"/>
    <cellStyle name="Bottom_checkbox_border" xfId="32" xr:uid="{00000000-0005-0000-0000-000002000000}"/>
    <cellStyle name="Event_Date" xfId="23" xr:uid="{00000000-0005-0000-0000-00000A000000}"/>
    <cellStyle name="Event_Day" xfId="22" xr:uid="{00000000-0005-0000-0000-00000B000000}"/>
    <cellStyle name="Event_Full_Date" xfId="21" xr:uid="{00000000-0005-0000-0000-00000C000000}"/>
    <cellStyle name="Event_Header" xfId="24" xr:uid="{00000000-0005-0000-0000-00000D000000}"/>
    <cellStyle name="Table_Date" xfId="13" xr:uid="{00000000-0005-0000-0000-00001B000000}"/>
    <cellStyle name="Table_Details" xfId="14" xr:uid="{00000000-0005-0000-0000-00001C000000}"/>
    <cellStyle name="Top_border" xfId="25" xr:uid="{00000000-0005-0000-0000-00001F000000}"/>
    <cellStyle name="Week_Bottom_Corner" xfId="30" xr:uid="{00000000-0005-0000-0000-000020000000}"/>
    <cellStyle name="Week_Details" xfId="28" xr:uid="{00000000-0005-0000-0000-000021000000}"/>
    <cellStyle name="Week_Right_Corner" xfId="29" xr:uid="{00000000-0005-0000-0000-000022000000}"/>
    <cellStyle name="강조" xfId="18" xr:uid="{00000000-0005-0000-0000-000012000000}"/>
    <cellStyle name="강조색1" xfId="48" builtinId="29" customBuiltin="1"/>
    <cellStyle name="강조색2" xfId="52" builtinId="33" customBuiltin="1"/>
    <cellStyle name="강조색3" xfId="56" builtinId="37" customBuiltin="1"/>
    <cellStyle name="강조색4" xfId="60" builtinId="41" customBuiltin="1"/>
    <cellStyle name="강조색5" xfId="64" builtinId="45" customBuiltin="1"/>
    <cellStyle name="강조색6" xfId="68" builtinId="49" customBuiltin="1"/>
    <cellStyle name="경고문" xfId="45" builtinId="11" customBuiltin="1"/>
    <cellStyle name="계산" xfId="42" builtinId="22" customBuiltin="1"/>
    <cellStyle name="나쁨" xfId="38" builtinId="27" customBuiltin="1"/>
    <cellStyle name="날짜" xfId="12" xr:uid="{00000000-0005-0000-0000-000008000000}"/>
    <cellStyle name="들여쓰기" xfId="17" xr:uid="{00000000-0005-0000-0000-000015000000}"/>
    <cellStyle name="메모" xfId="31" builtinId="10" customBuiltin="1"/>
    <cellStyle name="백분율" xfId="9" builtinId="5" customBuiltin="1"/>
    <cellStyle name="보통" xfId="39" builtinId="28" customBuiltin="1"/>
    <cellStyle name="설명 텍스트" xfId="46" builtinId="53" customBuiltin="1"/>
    <cellStyle name="셀 확인" xfId="44" builtinId="23" customBuiltin="1"/>
    <cellStyle name="쉼표" xfId="5" builtinId="3" customBuiltin="1"/>
    <cellStyle name="쉼표 [0]" xfId="6" builtinId="6" customBuiltin="1"/>
    <cellStyle name="스타일 1" xfId="27" xr:uid="{00000000-0005-0000-0000-00001A000000}"/>
    <cellStyle name="시간" xfId="10" xr:uid="{00000000-0005-0000-0000-00001D000000}"/>
    <cellStyle name="연결된 셀" xfId="43" builtinId="24" customBuiltin="1"/>
    <cellStyle name="열어 본 하이퍼링크" xfId="35" builtinId="9" customBuiltin="1"/>
    <cellStyle name="요약" xfId="47" builtinId="25" customBuiltin="1"/>
    <cellStyle name="요일" xfId="11" xr:uid="{00000000-0005-0000-0000-000009000000}"/>
    <cellStyle name="입력" xfId="40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36" builtinId="19" customBuiltin="1"/>
    <cellStyle name="좋음" xfId="37" builtinId="26" customBuiltin="1"/>
    <cellStyle name="채우기" xfId="15" xr:uid="{00000000-0005-0000-0000-00000E000000}"/>
    <cellStyle name="출력" xfId="41" builtinId="21" customBuiltin="1"/>
    <cellStyle name="테두리" xfId="16" xr:uid="{00000000-0005-0000-0000-000000000000}"/>
    <cellStyle name="통화" xfId="7" builtinId="4" customBuiltin="1"/>
    <cellStyle name="통화 [0]" xfId="8" builtinId="7" customBuiltin="1"/>
    <cellStyle name="평일" xfId="26" xr:uid="{00000000-0005-0000-0000-000023000000}"/>
    <cellStyle name="표준" xfId="0" builtinId="0" customBuiltin="1"/>
    <cellStyle name="하이퍼링크" xfId="33" builtinId="8" customBuiltin="1"/>
    <cellStyle name="하이퍼링크 2" xfId="34" xr:uid="{00000000-0005-0000-0000-000014000000}"/>
    <cellStyle name="확인란" xfId="19" xr:uid="{00000000-0005-0000-0000-000003000000}"/>
  </cellStyles>
  <dxfs count="2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lgun Gothic"/>
        <family val="3"/>
        <charset val="129"/>
        <scheme val="none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lgun Gothic"/>
        <family val="3"/>
        <charset val="129"/>
        <scheme val="none"/>
      </font>
      <fill>
        <patternFill patternType="gray125">
          <fgColor theme="2" tint="0.59996337778862885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Malgun Gothic"/>
        <family val="3"/>
        <charset val="129"/>
        <scheme val="none"/>
      </font>
      <alignment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일별 일정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  <tableStyle name="시간 간격" pivot="0" count="4" xr9:uid="{00000000-0011-0000-FFFF-FFFF01000000}">
      <tableStyleElement type="wholeTable" dxfId="20"/>
      <tableStyleElement type="header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49884;&#44036; &#44036;&#44201;'!A1"/><Relationship Id="rId1" Type="http://schemas.openxmlformats.org/officeDocument/2006/relationships/hyperlink" Target="#'&#51060;&#48292;&#53944; &#49828;&#52992;&#51460;&#4708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49884;&#44036; &#44036;&#44201;'!A1"/><Relationship Id="rId1" Type="http://schemas.openxmlformats.org/officeDocument/2006/relationships/hyperlink" Target="#'&#51068;&#48324; &#51068;&#51221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51068;&#48324; &#51068;&#51221;'!A1"/><Relationship Id="rId1" Type="http://schemas.openxmlformats.org/officeDocument/2006/relationships/hyperlink" Target="#'&#51060;&#48292;&#53944; &#49828;&#52992;&#51460;&#4708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일정 보기 아이콘" descr="달력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직사각형 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9" name="직사각형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0" name="자유형(F)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22</xdr:row>
      <xdr:rowOff>8404</xdr:rowOff>
    </xdr:from>
    <xdr:to>
      <xdr:col>2</xdr:col>
      <xdr:colOff>412488</xdr:colOff>
      <xdr:row>23</xdr:row>
      <xdr:rowOff>8404</xdr:rowOff>
    </xdr:to>
    <xdr:grpSp>
      <xdr:nvGrpSpPr>
        <xdr:cNvPr id="111" name="이벤트를 추가합니다." descr="새 이벤트를 추가하려면 선택합니다.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1676400" cy="190500"/>
          <a:chOff x="298188" y="4809004"/>
          <a:chExt cx="1381125" cy="190500"/>
        </a:xfrm>
      </xdr:grpSpPr>
      <xdr:sp macro="" textlink="">
        <xdr:nvSpPr>
          <xdr:cNvPr id="112" name="모서리가 둥근 직사각형 111">
            <a:hlinkClick xmlns:r="http://schemas.openxmlformats.org/officeDocument/2006/relationships" r:id="rId1" tooltip="새 이벤트를 추가하려면 선택합니다.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ko" sz="900" b="1" baseline="0">
                <a:solidFill>
                  <a:schemeClr val="tx2"/>
                </a:solidFill>
                <a:effectLst/>
                <a:latin typeface="Malgun Gothic" panose="020B0503020000020004" pitchFamily="34" charset="-127"/>
                <a:ea typeface="Malgun Gothic" panose="020B0503020000020004" pitchFamily="34" charset="-127"/>
                <a:cs typeface="+mn-cs"/>
              </a:rPr>
              <a:t>이벤트</a:t>
            </a:r>
            <a:endParaRPr lang="en-US" sz="1000" b="1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</a:endParaRPr>
          </a:p>
        </xdr:txBody>
      </xdr:sp>
      <xdr:grpSp>
        <xdr:nvGrpSpPr>
          <xdr:cNvPr id="113" name="이벤트를 추가합니다.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직사각형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16" name="자유형(F)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416387</xdr:colOff>
      <xdr:row>21</xdr:row>
      <xdr:rowOff>7845</xdr:rowOff>
    </xdr:to>
    <xdr:grpSp>
      <xdr:nvGrpSpPr>
        <xdr:cNvPr id="117" name="시간을 편집합니다." descr="스케줄러 시간 간격을 편집하려면 선택합니다.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1684608" cy="190500"/>
          <a:chOff x="303404" y="4513170"/>
          <a:chExt cx="1379808" cy="190500"/>
        </a:xfrm>
      </xdr:grpSpPr>
      <xdr:sp macro="" textlink="">
        <xdr:nvSpPr>
          <xdr:cNvPr id="118" name="모서리가 둥근 직사각형 117">
            <a:hlinkClick xmlns:r="http://schemas.openxmlformats.org/officeDocument/2006/relationships" r:id="rId2" tooltip="시간 간격을 편집하려면 선택합니다.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ko" sz="900" b="1">
                <a:solidFill>
                  <a:schemeClr val="tx2"/>
                </a:solidFill>
                <a:effectLst/>
                <a:latin typeface="Malgun Gothic" panose="020B0503020000020004" pitchFamily="34" charset="-127"/>
                <a:ea typeface="Malgun Gothic" panose="020B0503020000020004" pitchFamily="34" charset="-127"/>
                <a:cs typeface="+mn-cs"/>
              </a:rPr>
              <a:t>시간을 편집합니다.</a:t>
            </a:r>
            <a:endParaRPr lang="en-US" sz="1000" b="1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</a:endParaRPr>
          </a:p>
        </xdr:txBody>
      </xdr:sp>
      <xdr:grpSp>
        <xdr:nvGrpSpPr>
          <xdr:cNvPr id="119" name="시간을 편집합니다.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직사각형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22" name="자유형(F)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도구 상자 아이콘" descr="서류 가방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직사각형 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6" name="직사각형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7" name="자유형(F)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시계 아이콘" descr="시계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001240" y="524740"/>
          <a:ext cx="317659" cy="314671"/>
          <a:chOff x="270" y="53"/>
          <a:chExt cx="29" cy="29"/>
        </a:xfrm>
      </xdr:grpSpPr>
      <xdr:sp macro="" textlink="">
        <xdr:nvSpPr>
          <xdr:cNvPr id="157" name="직사각형 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8" name="자유형(F)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직사각형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0" name="직사각형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1" name="직사각형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2" name="직사각형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3" name="자유형(F)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자유형(F)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자유형(F)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자유형(F)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자유형(F)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자유형(F)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자유형(F)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자유형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자유형(F)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카메라 아이콘" descr="카메라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6505359" y="534265"/>
          <a:ext cx="432547" cy="292763"/>
          <a:chOff x="306" y="55"/>
          <a:chExt cx="291" cy="27"/>
        </a:xfrm>
      </xdr:grpSpPr>
      <xdr:sp macro="" textlink="">
        <xdr:nvSpPr>
          <xdr:cNvPr id="174" name="직사각형 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5" name="직사각형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6" name="자유형(F)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177953</xdr:colOff>
      <xdr:row>1</xdr:row>
      <xdr:rowOff>301724</xdr:rowOff>
    </xdr:to>
    <xdr:grpSp>
      <xdr:nvGrpSpPr>
        <xdr:cNvPr id="177" name="메모 아이콘" descr="메모 상자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10534650" y="524740"/>
          <a:ext cx="368453" cy="281809"/>
          <a:chOff x="89" y="56"/>
          <a:chExt cx="781" cy="26"/>
        </a:xfrm>
      </xdr:grpSpPr>
      <xdr:sp macro="" textlink="">
        <xdr:nvSpPr>
          <xdr:cNvPr id="179" name="직사각형 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0" name="자유형(F)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자유형(F)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252193</xdr:colOff>
      <xdr:row>10</xdr:row>
      <xdr:rowOff>182654</xdr:rowOff>
    </xdr:from>
    <xdr:to>
      <xdr:col>2</xdr:col>
      <xdr:colOff>815787</xdr:colOff>
      <xdr:row>11</xdr:row>
      <xdr:rowOff>163043</xdr:rowOff>
    </xdr:to>
    <xdr:sp macro="" textlink="">
      <xdr:nvSpPr>
        <xdr:cNvPr id="2" name="대시보드를 편집합니다." descr="일별 일정을 보기 위한 탐색 단추">
          <a:hlinkClick xmlns:r="http://schemas.openxmlformats.org/officeDocument/2006/relationships" r:id="rId1" tooltip="일별 일정을 보려면 선택합니다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3168" y="2573429"/>
          <a:ext cx="1744694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ko" sz="1000" b="1" baseline="0">
              <a:solidFill>
                <a:schemeClr val="tx2"/>
              </a:solidFill>
              <a:effectLst/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일별</a:t>
          </a:r>
          <a:r>
            <a:rPr lang="ko" sz="1000" b="1">
              <a:solidFill>
                <a:schemeClr val="tx2"/>
              </a:solidFill>
              <a:effectLst/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일정</a:t>
          </a:r>
          <a:r>
            <a:rPr lang="ko" sz="1000" b="1" baseline="0">
              <a:solidFill>
                <a:schemeClr val="tx2"/>
              </a:solidFill>
              <a:effectLst/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보기</a:t>
          </a:r>
          <a:endParaRPr lang="en-US" sz="1000" b="1">
            <a:solidFill>
              <a:schemeClr val="tx2"/>
            </a:solidFill>
            <a:effectLst/>
            <a:latin typeface="Malgun Gothic" panose="020B0503020000020004" pitchFamily="34" charset="-127"/>
            <a:ea typeface="Malgun Gothic" panose="020B0503020000020004" pitchFamily="34" charset="-127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259416</xdr:colOff>
      <xdr:row>9</xdr:row>
      <xdr:rowOff>21292</xdr:rowOff>
    </xdr:from>
    <xdr:to>
      <xdr:col>2</xdr:col>
      <xdr:colOff>823010</xdr:colOff>
      <xdr:row>10</xdr:row>
      <xdr:rowOff>1681</xdr:rowOff>
    </xdr:to>
    <xdr:sp macro="" textlink="">
      <xdr:nvSpPr>
        <xdr:cNvPr id="3" name="시간을 편집합니다." descr="스케줄러 시간 간격을 편집하기 위한 탐색 단추">
          <a:hlinkClick xmlns:r="http://schemas.openxmlformats.org/officeDocument/2006/relationships" r:id="rId2" tooltip="시간 간격을 편집하려면 선택합니다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391" y="2221567"/>
          <a:ext cx="1744694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ko" sz="1000" b="1">
              <a:solidFill>
                <a:schemeClr val="tx2"/>
              </a:solidFill>
              <a:effectLst/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시간을 편집합니다.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날짜 아이콘" descr="달력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847975" y="590550"/>
          <a:ext cx="190500" cy="180975"/>
          <a:chOff x="223" y="69"/>
          <a:chExt cx="20" cy="19"/>
        </a:xfrm>
      </xdr:grpSpPr>
      <xdr:sp macro="" textlink="">
        <xdr:nvSpPr>
          <xdr:cNvPr id="2052" name="직사각형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3" name="자유형(F)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시간 아이콘" descr="시계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657725" y="590550"/>
          <a:ext cx="180975" cy="180975"/>
          <a:chOff x="390" y="69"/>
          <a:chExt cx="19" cy="19"/>
        </a:xfrm>
      </xdr:grpSpPr>
      <xdr:sp macro="" textlink="">
        <xdr:nvSpPr>
          <xdr:cNvPr id="2057" name="직사각형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8" name="자유형(F)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설명 아이콘" descr="설명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6172200" y="600075"/>
          <a:ext cx="200025" cy="161925"/>
          <a:chOff x="530" y="70"/>
          <a:chExt cx="21" cy="17"/>
        </a:xfrm>
      </xdr:grpSpPr>
      <xdr:sp macro="" textlink="">
        <xdr:nvSpPr>
          <xdr:cNvPr id="2062" name="직사각형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3" name="자유형(F)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시간 아이콘" descr="시계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3000375" y="591671"/>
          <a:ext cx="180975" cy="170329"/>
          <a:chOff x="30" y="8"/>
          <a:chExt cx="19" cy="94"/>
        </a:xfrm>
      </xdr:grpSpPr>
      <xdr:sp macro="" textlink="">
        <xdr:nvSpPr>
          <xdr:cNvPr id="3074" name="도형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76" name="직사각형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77" name="자유형(F)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시계 아이콘" descr="시계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직사각형 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자유형(F)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직사각형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4" name="직사각형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" name="직사각형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" name="직사각형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" name="자유형(F)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자유형(F)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자유형(F)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자유형(F)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자유형(F)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자유형(F)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자유형(F)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자유형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자유형(F)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13</xdr:row>
      <xdr:rowOff>8404</xdr:rowOff>
    </xdr:from>
    <xdr:to>
      <xdr:col>2</xdr:col>
      <xdr:colOff>412488</xdr:colOff>
      <xdr:row>13</xdr:row>
      <xdr:rowOff>198904</xdr:rowOff>
    </xdr:to>
    <xdr:grpSp>
      <xdr:nvGrpSpPr>
        <xdr:cNvPr id="26" name="이벤트를 추가합니다." descr="새 이벤트를 추가하려면 선택합니다.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1676400" cy="190500"/>
          <a:chOff x="298188" y="4809004"/>
          <a:chExt cx="1381125" cy="190500"/>
        </a:xfrm>
      </xdr:grpSpPr>
      <xdr:sp macro="" textlink="">
        <xdr:nvSpPr>
          <xdr:cNvPr id="27" name="모서리가 둥근 직사각형 111">
            <a:hlinkClick xmlns:r="http://schemas.openxmlformats.org/officeDocument/2006/relationships" r:id="rId1" tooltip="새 이벤트를 추가하려면 선택합니다.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ko" sz="900" b="1" baseline="0">
                <a:solidFill>
                  <a:schemeClr val="tx2"/>
                </a:solidFill>
                <a:effectLst/>
                <a:latin typeface="Malgun Gothic" panose="020B0503020000020004" pitchFamily="34" charset="-127"/>
                <a:ea typeface="Malgun Gothic" panose="020B0503020000020004" pitchFamily="34" charset="-127"/>
                <a:cs typeface="+mn-cs"/>
              </a:rPr>
              <a:t>이벤트</a:t>
            </a:r>
            <a:endParaRPr lang="en-US" sz="1000" b="1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</a:endParaRPr>
          </a:p>
        </xdr:txBody>
      </xdr:sp>
      <xdr:grpSp>
        <xdr:nvGrpSpPr>
          <xdr:cNvPr id="28" name="이벤트를 추가합니다.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직사각형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30" name="자유형(F)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236729</xdr:colOff>
      <xdr:row>11</xdr:row>
      <xdr:rowOff>36420</xdr:rowOff>
    </xdr:from>
    <xdr:to>
      <xdr:col>2</xdr:col>
      <xdr:colOff>416387</xdr:colOff>
      <xdr:row>11</xdr:row>
      <xdr:rowOff>226920</xdr:rowOff>
    </xdr:to>
    <xdr:grpSp>
      <xdr:nvGrpSpPr>
        <xdr:cNvPr id="31" name="시간을 편집합니다." descr="스케줄러 시간 간격을 편집하려면 선택합니다.">
          <a:hlinkClick xmlns:r="http://schemas.openxmlformats.org/officeDocument/2006/relationships" r:id="rId2" tooltip="일정을 보려면 선택합니다.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9" y="3036795"/>
          <a:ext cx="1684608" cy="190500"/>
          <a:chOff x="303404" y="4513170"/>
          <a:chExt cx="1379808" cy="190500"/>
        </a:xfrm>
      </xdr:grpSpPr>
      <xdr:sp macro="" textlink="">
        <xdr:nvSpPr>
          <xdr:cNvPr id="32" name="모서리가 둥근 직사각형 117">
            <a:hlinkClick xmlns:r="http://schemas.openxmlformats.org/officeDocument/2006/relationships" r:id="rId2" tooltip="일정을 보려면 선택합니다.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ko" sz="900" b="1" baseline="0">
                <a:solidFill>
                  <a:schemeClr val="tx2"/>
                </a:solidFill>
                <a:effectLst/>
                <a:latin typeface="Malgun Gothic" panose="020B0503020000020004" pitchFamily="34" charset="-127"/>
                <a:ea typeface="Malgun Gothic" panose="020B0503020000020004" pitchFamily="34" charset="-127"/>
                <a:cs typeface="+mn-cs"/>
              </a:rPr>
              <a:t>일별 일정</a:t>
            </a:r>
            <a:endParaRPr lang="en-US" sz="1000" b="1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</a:endParaRPr>
          </a:p>
        </xdr:txBody>
      </xdr:sp>
      <xdr:grpSp>
        <xdr:nvGrpSpPr>
          <xdr:cNvPr id="33" name="시간을 편집합니다.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직사각형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35" name="자유형(F)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도구 상자 아이콘" descr="서류 가방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직사각형 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8" name="직사각형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9" name="자유형(F) 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일별일정" displayName="일별일정" ref="E3:F75" headerRowCount="0" totalsRowShown="0" headerRowDxfId="13">
  <tableColumns count="2">
    <tableColumn id="1" xr3:uid="{00000000-0010-0000-0000-000001000000}" name="시간" headerRowDxfId="11" dataDxfId="9" dataCellStyle="시간">
      <calculatedColumnFormula>'시간 간격'!E3</calculatedColumnFormula>
    </tableColumn>
    <tableColumn id="2" xr3:uid="{00000000-0010-0000-0000-000002000000}" name="설명" headerRowDxfId="12" dataDxfId="10">
      <calculatedColumnFormula>IFERROR(INDEX(이벤트스케줄러[],MATCH(DATEVALUE(DateVal)&amp;일별일정[[#This Row],[시간]],LookUpDateAndTime,0),3),"")</calculatedColumnFormula>
    </tableColumn>
  </tableColumns>
  <tableStyleInfo name="일별 일정" showFirstColumn="0" showLastColumn="0" showRowStripes="1" showColumnStripes="0"/>
  <extLst>
    <ext xmlns:x14="http://schemas.microsoft.com/office/spreadsheetml/2009/9/main" uri="{504A1905-F514-4f6f-8877-14C23A59335A}">
      <x14:table altTextSummary="이벤트 스케줄러 시트에서 설명한 대로 특정 시간 간격에 대한 이벤트를 포함하는 일별 일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이벤트스케줄러" displayName="이벤트스케줄러" ref="E2:H15" headerRowDxfId="16" dataDxfId="15">
  <autoFilter ref="E2:H15" xr:uid="{00000000-0009-0000-0100-000003000000}"/>
  <tableColumns count="4">
    <tableColumn id="1" xr3:uid="{00000000-0010-0000-0100-000001000000}" name="날짜" totalsRowLabel="요약" totalsRowDxfId="5" dataCellStyle="Table_Date"/>
    <tableColumn id="2" xr3:uid="{00000000-0010-0000-0100-000002000000}" name="시간" totalsRowDxfId="6" dataCellStyle="시간"/>
    <tableColumn id="3" xr3:uid="{00000000-0010-0000-0100-000003000000}" name="설명" totalsRowDxfId="7" dataCellStyle="Table_Details"/>
    <tableColumn id="4" xr3:uid="{00000000-0010-0000-0100-000004000000}" name="고유 값(계산됨)" totalsRowFunction="count" totalsRowDxfId="8" dataCellStyle="표준">
      <calculatedColumnFormula>이벤트스케줄러[[#This Row],[날짜]]&amp;"|"&amp;COUNTIF($E$3:E3,E3)</calculatedColumnFormula>
    </tableColumn>
  </tableColumns>
  <tableStyleInfo name="시간 간격" showFirstColumn="0" showLastColumn="0" showRowStripes="1" showColumnStripes="0"/>
  <extLst>
    <ext xmlns:x14="http://schemas.microsoft.com/office/spreadsheetml/2009/9/main" uri="{504A1905-F514-4f6f-8877-14C23A59335A}">
      <x14:table altTextSummary="이 표는 날짜, 시간 및 이벤트에 대한 설명을 표시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시간" displayName="시간_1" ref="E2:E75" totalsRowShown="0" headerRowDxfId="14" headerRowCellStyle="Event_Header" dataCellStyle="시간">
  <autoFilter ref="E2:E75" xr:uid="{00000000-0009-0000-0100-000001000000}"/>
  <tableColumns count="1">
    <tableColumn id="1" xr3:uid="{00000000-0010-0000-0200-000001000000}" name="시간" dataCellStyle="시간">
      <calculatedColumnFormula>IFERROR(IF($E2+증분&gt;종료시간,"",$E2+증분),"")</calculatedColumnFormula>
    </tableColumn>
  </tableColumns>
  <tableStyleInfo name="시간 간격" showFirstColumn="0" showLastColumn="0" showRowStripes="1" showColumnStripes="0"/>
  <extLst>
    <ext xmlns:x14="http://schemas.microsoft.com/office/spreadsheetml/2009/9/main" uri="{504A1905-F514-4f6f-8877-14C23A59335A}">
      <x14:table altTextSummary="일별 일정 시트에 표시되는 시간 간격의 목록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5"/>
  <sheetViews>
    <sheetView showGridLines="0" tabSelected="1" zoomScaleNormal="100" workbookViewId="0"/>
  </sheetViews>
  <sheetFormatPr defaultRowHeight="16.5"/>
  <cols>
    <col min="1" max="1" width="2.375" customWidth="1"/>
    <col min="2" max="3" width="16.625" customWidth="1"/>
    <col min="4" max="4" width="2.625" customWidth="1"/>
    <col min="5" max="5" width="12.375" customWidth="1"/>
    <col min="6" max="6" width="30.875" customWidth="1"/>
    <col min="7" max="7" width="2.625" customWidth="1"/>
    <col min="8" max="8" width="17.625" customWidth="1"/>
    <col min="9" max="9" width="12.75" customWidth="1"/>
    <col min="10" max="10" width="20.375" customWidth="1"/>
    <col min="11" max="11" width="2.625" customWidth="1"/>
    <col min="12" max="12" width="3.25" customWidth="1"/>
    <col min="13" max="13" width="38.625" customWidth="1"/>
    <col min="14" max="14" width="2.625" customWidth="1"/>
  </cols>
  <sheetData>
    <row r="1" spans="2:13" ht="39.950000000000003" customHeight="1">
      <c r="B1" s="21" t="s">
        <v>0</v>
      </c>
    </row>
    <row r="2" spans="2:13" ht="27.95" customHeight="1">
      <c r="B2" s="35">
        <f ca="1">IFERROR(DAY(DateVal),"")</f>
        <v>9</v>
      </c>
      <c r="C2" s="35"/>
      <c r="E2" s="51" t="s">
        <v>37</v>
      </c>
      <c r="F2" s="30" t="str">
        <f ca="1">IFERROR(UPPER(TEXT(DATE(ReportYear,월번호,ReportDay),"yyyy-mm-dd")),"")</f>
        <v>2019-09-09</v>
      </c>
      <c r="H2" s="10" t="s">
        <v>11</v>
      </c>
      <c r="I2" s="10"/>
      <c r="J2" s="10"/>
      <c r="L2" s="11" t="s">
        <v>12</v>
      </c>
      <c r="M2" s="11"/>
    </row>
    <row r="3" spans="2:13" ht="15" customHeight="1">
      <c r="B3" s="35"/>
      <c r="C3" s="35"/>
      <c r="E3" s="46">
        <f>'시간 간격'!E3</f>
        <v>0.25</v>
      </c>
      <c r="F3" s="9" t="str">
        <f ca="1">IFERROR(INDEX(이벤트스케줄러[],MATCH(DATEVALUE(DateVal)&amp;일별일정[[#This Row],[시간]],LookUpDateAndTime,0),3),"")</f>
        <v>기상</v>
      </c>
      <c r="H3" s="29" t="str">
        <f ca="1">IFERROR(TEXT(DATEVALUE(DateVal)+1,"aaaa"),"")</f>
        <v>화요일</v>
      </c>
      <c r="I3" s="47">
        <f ca="1">IFERROR(INDEX(이벤트스케줄러[],MATCH($H$6&amp;"|"&amp;ROW(A1),이벤트스케줄러[고유 값(계산됨)],0),2),"")</f>
        <v>0.27083333333333331</v>
      </c>
      <c r="J3" s="26" t="str">
        <f ca="1">IFERROR(INDEX(이벤트스케줄러[],MATCH($H$6&amp;"|"&amp;ROW(A1),이벤트스케줄러[고유 값(계산됨)],0),3),"")</f>
        <v>아침 식사</v>
      </c>
      <c r="L3" s="23"/>
      <c r="M3" s="33" t="s">
        <v>13</v>
      </c>
    </row>
    <row r="4" spans="2:13" ht="15" customHeight="1">
      <c r="B4" s="35"/>
      <c r="C4" s="35"/>
      <c r="E4" s="46">
        <f>'시간 간격'!E4</f>
        <v>0.26041666666666669</v>
      </c>
      <c r="F4" s="9" t="str">
        <f ca="1">IFERROR(INDEX(이벤트스케줄러[],MATCH(DATEVALUE(DateVal)&amp;일별일정[[#This Row],[시간]],LookUpDateAndTime,0),3),"")</f>
        <v/>
      </c>
      <c r="H4" s="1" t="str">
        <f ca="1">IFERROR(TEXT(DATEVALUE(DateVal)+1,"d"),"")</f>
        <v>10</v>
      </c>
      <c r="I4" s="48">
        <f ca="1">IFERROR(INDEX(이벤트스케줄러[],MATCH($H$6&amp;"|"&amp;ROW(A2),이벤트스케줄러[고유 값(계산됨)],0),2),"")</f>
        <v>0.3125</v>
      </c>
      <c r="J4" s="27" t="str">
        <f ca="1">IFERROR(INDEX(이벤트스케줄러[],MATCH($H$6&amp;"|"&amp;ROW(A2),이벤트스케줄러[고유 값(계산됨)],0),3),"")</f>
        <v>출근</v>
      </c>
      <c r="L4" s="19"/>
      <c r="M4" s="33"/>
    </row>
    <row r="5" spans="2:13" ht="15" customHeight="1">
      <c r="B5" s="35"/>
      <c r="C5" s="35"/>
      <c r="E5" s="46">
        <f>'시간 간격'!E5</f>
        <v>0.27083333333333337</v>
      </c>
      <c r="F5" s="9" t="str">
        <f ca="1">IFERROR(INDEX(이벤트스케줄러[],MATCH(DATEVALUE(DateVal)&amp;일별일정[[#This Row],[시간]],LookUpDateAndTime,0),3),"")</f>
        <v>샤워</v>
      </c>
      <c r="H5" s="1"/>
      <c r="I5" s="48" t="str">
        <f ca="1">IFERROR(INDEX(이벤트스케줄러[],MATCH($H$6&amp;"|"&amp;ROW(A3),이벤트스케줄러[고유 값(계산됨)],0),2),"")</f>
        <v/>
      </c>
      <c r="J5" s="27" t="str">
        <f ca="1">IFERROR(INDEX(이벤트스케줄러[],MATCH($H$6&amp;"|"&amp;ROW(A3),이벤트스케줄러[고유 값(계산됨)],0),3),"")</f>
        <v/>
      </c>
      <c r="L5" s="24"/>
      <c r="M5" s="33"/>
    </row>
    <row r="6" spans="2:13" ht="15" customHeight="1">
      <c r="B6" s="35"/>
      <c r="C6" s="35"/>
      <c r="E6" s="46">
        <f>'시간 간격'!E6</f>
        <v>0.28125000000000006</v>
      </c>
      <c r="F6" s="9" t="str">
        <f ca="1">IFERROR(INDEX(이벤트스케줄러[],MATCH(DATEVALUE(DateVal)&amp;일별일정[[#This Row],[시간]],LookUpDateAndTime,0),3),"")</f>
        <v/>
      </c>
      <c r="H6" s="31">
        <f ca="1">IFERROR(DateVal+1,"")</f>
        <v>43718</v>
      </c>
      <c r="I6" s="48" t="str">
        <f ca="1">IFERROR(INDEX(이벤트스케줄러[],MATCH($H$6&amp;"|"&amp;ROW(A4),이벤트스케줄러[고유 값(계산됨)],0),2),"")</f>
        <v/>
      </c>
      <c r="J6" s="27" t="str">
        <f ca="1">IFERROR(INDEX(이벤트스케줄러[],MATCH($H$6&amp;"|"&amp;ROW(A4),이벤트스케줄러[고유 값(계산됨)],0),3),"")</f>
        <v/>
      </c>
      <c r="L6" s="22"/>
      <c r="M6" s="33" t="s">
        <v>14</v>
      </c>
    </row>
    <row r="7" spans="2:13" ht="15" customHeight="1">
      <c r="B7" s="37" t="str">
        <f ca="1">IFERROR(TEXT(DateVal,"aaaa"),"")</f>
        <v>월요일</v>
      </c>
      <c r="C7" s="37"/>
      <c r="E7" s="46">
        <f>'시간 간격'!E7</f>
        <v>0.29166666666666674</v>
      </c>
      <c r="F7" s="9" t="str">
        <f ca="1">IFERROR(INDEX(이벤트스케줄러[],MATCH(DATEVALUE(DateVal)&amp;일별일정[[#This Row],[시간]],LookUpDateAndTime,0),3),"")</f>
        <v/>
      </c>
      <c r="H7" s="2"/>
      <c r="I7" s="48" t="str">
        <f ca="1">IFERROR(INDEX(이벤트스케줄러[],MATCH($H$6&amp;"|"&amp;ROW(A5),이벤트스케줄러[고유 값(계산됨)],0),2),"")</f>
        <v/>
      </c>
      <c r="J7" s="27" t="str">
        <f ca="1">IFERROR(INDEX(이벤트스케줄러[],MATCH($H$6&amp;"|"&amp;ROW(A5),이벤트스케줄러[고유 값(계산됨)],0),3),"")</f>
        <v/>
      </c>
      <c r="L7" s="19"/>
      <c r="M7" s="33"/>
    </row>
    <row r="8" spans="2:13" ht="15" customHeight="1">
      <c r="B8" s="37"/>
      <c r="C8" s="37"/>
      <c r="E8" s="46">
        <f>'시간 간격'!E8</f>
        <v>0.30208333333333343</v>
      </c>
      <c r="F8" s="9" t="str">
        <f ca="1">IFERROR(INDEX(이벤트스케줄러[],MATCH(DATEVALUE(DateVal)&amp;일별일정[[#This Row],[시간]],LookUpDateAndTime,0),3),"")</f>
        <v/>
      </c>
      <c r="H8" s="3"/>
      <c r="I8" s="48" t="str">
        <f ca="1">IFERROR(INDEX(이벤트스케줄러[],MATCH($H$6&amp;"|"&amp;ROW(A6),이벤트스케줄러[고유 값(계산됨)],0),2),"")</f>
        <v/>
      </c>
      <c r="J8" s="28" t="str">
        <f ca="1">IFERROR(INDEX(이벤트스케줄러[],MATCH($H$6&amp;"|"&amp;ROW(A6),이벤트스케줄러[고유 값(계산됨)],0),3),"")</f>
        <v/>
      </c>
      <c r="L8" s="24"/>
      <c r="M8" s="33"/>
    </row>
    <row r="9" spans="2:13" ht="15" customHeight="1">
      <c r="B9" s="37"/>
      <c r="C9" s="37"/>
      <c r="E9" s="46">
        <f>'시간 간격'!E9</f>
        <v>0.31250000000000011</v>
      </c>
      <c r="F9" s="9" t="str">
        <f ca="1">IFERROR(INDEX(이벤트스케줄러[],MATCH(DATEVALUE(DateVal)&amp;일별일정[[#This Row],[시간]],LookUpDateAndTime,0),3),"")</f>
        <v>출근</v>
      </c>
      <c r="H9" s="29" t="str">
        <f ca="1">IFERROR(TEXT(DATEVALUE(DateVal)+2,"aaaa"),"")</f>
        <v>수요일</v>
      </c>
      <c r="I9" s="47" t="str">
        <f ca="1">IFERROR(INDEX(이벤트스케줄러[],MATCH($H$12&amp;"|"&amp;ROW(A1),이벤트스케줄러[고유 값(계산됨)],0),2),"")</f>
        <v/>
      </c>
      <c r="J9" s="26" t="str">
        <f ca="1">IFERROR(INDEX(이벤트스케줄러[],MATCH($H$12&amp;"|"&amp;ROW(A1),이벤트스케줄러[고유 값(계산됨)],0),3),"")</f>
        <v/>
      </c>
      <c r="L9" s="22"/>
      <c r="M9" s="33"/>
    </row>
    <row r="10" spans="2:13" ht="15" customHeight="1">
      <c r="E10" s="46">
        <f>'시간 간격'!E10</f>
        <v>0.3229166666666668</v>
      </c>
      <c r="F10" s="9" t="str">
        <f ca="1">IFERROR(INDEX(이벤트스케줄러[],MATCH(DATEVALUE(DateVal)&amp;일별일정[[#This Row],[시간]],LookUpDateAndTime,0),3),"")</f>
        <v/>
      </c>
      <c r="H10" s="1" t="str">
        <f ca="1">IFERROR(TEXT(DATEVALUE(DateVal)+2,"d"),"")</f>
        <v>11</v>
      </c>
      <c r="I10" s="48" t="str">
        <f ca="1">IFERROR(INDEX(이벤트스케줄러[],MATCH($H$12&amp;"|"&amp;ROW(A2),이벤트스케줄러[고유 값(계산됨)],0),2),"")</f>
        <v/>
      </c>
      <c r="J10" s="27" t="str">
        <f ca="1">IFERROR(INDEX(이벤트스케줄러[],MATCH($H$12&amp;"|"&amp;ROW(A2),이벤트스케줄러[고유 값(계산됨)],0),3),"")</f>
        <v/>
      </c>
      <c r="L10" s="19"/>
      <c r="M10" s="33"/>
    </row>
    <row r="11" spans="2:13" ht="15" customHeight="1">
      <c r="B11" s="36" t="s">
        <v>1</v>
      </c>
      <c r="C11" s="36"/>
      <c r="E11" s="46">
        <f>'시간 간격'!E11</f>
        <v>0.33333333333333348</v>
      </c>
      <c r="F11" s="9" t="str">
        <f ca="1">IFERROR(INDEX(이벤트스케줄러[],MATCH(DATEVALUE(DateVal)&amp;일별일정[[#This Row],[시간]],LookUpDateAndTime,0),3),"")</f>
        <v>교대 시작</v>
      </c>
      <c r="H11" s="1"/>
      <c r="I11" s="48" t="str">
        <f ca="1">IFERROR(INDEX(이벤트스케줄러[],MATCH($H$12&amp;"|"&amp;ROW(A3),이벤트스케줄러[고유 값(계산됨)],0),2),"")</f>
        <v/>
      </c>
      <c r="J11" s="27" t="str">
        <f ca="1">IFERROR(INDEX(이벤트스케줄러[],MATCH($H$12&amp;"|"&amp;ROW(A3),이벤트스케줄러[고유 값(계산됨)],0),3),"")</f>
        <v/>
      </c>
      <c r="L11" s="24"/>
      <c r="M11" s="33"/>
    </row>
    <row r="12" spans="2:13" ht="15" customHeight="1">
      <c r="E12" s="46">
        <f>'시간 간격'!E12</f>
        <v>0.34375000000000017</v>
      </c>
      <c r="F12" s="9" t="str">
        <f ca="1">IFERROR(INDEX(이벤트스케줄러[],MATCH(DATEVALUE(DateVal)&amp;일별일정[[#This Row],[시간]],LookUpDateAndTime,0),3),"")</f>
        <v/>
      </c>
      <c r="H12" s="31">
        <f ca="1">IFERROR(DateVal+2,"")</f>
        <v>43719</v>
      </c>
      <c r="I12" s="48" t="str">
        <f ca="1">IFERROR(INDEX(이벤트스케줄러[],MATCH($H$12&amp;"|"&amp;ROW(A4),이벤트스케줄러[고유 값(계산됨)],0),2),"")</f>
        <v/>
      </c>
      <c r="J12" s="27" t="str">
        <f ca="1">IFERROR(INDEX(이벤트스케줄러[],MATCH($H$12&amp;"|"&amp;ROW(A4),이벤트스케줄러[고유 값(계산됨)],0),3),"")</f>
        <v/>
      </c>
      <c r="L12" s="22"/>
      <c r="M12" s="33"/>
    </row>
    <row r="13" spans="2:13" ht="15" customHeight="1">
      <c r="B13" s="18" t="s">
        <v>2</v>
      </c>
      <c r="C13" s="32"/>
      <c r="E13" s="46">
        <f>'시간 간격'!E13</f>
        <v>0.35416666666666685</v>
      </c>
      <c r="F13" s="9" t="str">
        <f ca="1">IFERROR(INDEX(이벤트스케줄러[],MATCH(DATEVALUE(DateVal)&amp;일별일정[[#This Row],[시간]],LookUpDateAndTime,0),3),"")</f>
        <v/>
      </c>
      <c r="H13" s="2"/>
      <c r="I13" s="48" t="str">
        <f ca="1">IFERROR(INDEX(이벤트스케줄러[],MATCH($H$12&amp;"|"&amp;ROW(A5),이벤트스케줄러[고유 값(계산됨)],0),2),"")</f>
        <v/>
      </c>
      <c r="J13" s="27" t="str">
        <f ca="1">IFERROR(INDEX(이벤트스케줄러[],MATCH($H$12&amp;"|"&amp;ROW(A5),이벤트스케줄러[고유 값(계산됨)],0),3),"")</f>
        <v/>
      </c>
      <c r="L13" s="19"/>
      <c r="M13" s="33"/>
    </row>
    <row r="14" spans="2:13" ht="15" customHeight="1">
      <c r="B14" s="5"/>
      <c r="E14" s="46">
        <f>'시간 간격'!E14</f>
        <v>0.36458333333333354</v>
      </c>
      <c r="F14" s="9" t="str">
        <f ca="1">IFERROR(INDEX(이벤트스케줄러[],MATCH(DATEVALUE(DateVal)&amp;일별일정[[#This Row],[시간]],LookUpDateAndTime,0),3),"")</f>
        <v/>
      </c>
      <c r="H14" s="3"/>
      <c r="I14" s="48" t="str">
        <f ca="1">IFERROR(INDEX(이벤트스케줄러[],MATCH($H$12&amp;"|"&amp;ROW(A6),이벤트스케줄러[고유 값(계산됨)],0),2),"")</f>
        <v/>
      </c>
      <c r="J14" s="28" t="str">
        <f ca="1">IFERROR(INDEX(이벤트스케줄러[],MATCH($H$12&amp;"|"&amp;ROW(A6),이벤트스케줄러[고유 값(계산됨)],0),3),"")</f>
        <v/>
      </c>
      <c r="L14" s="24"/>
      <c r="M14" s="33"/>
    </row>
    <row r="15" spans="2:13" ht="15" customHeight="1">
      <c r="B15" s="18" t="s">
        <v>3</v>
      </c>
      <c r="C15" s="32"/>
      <c r="E15" s="46">
        <f>'시간 간격'!E15</f>
        <v>0.37500000000000022</v>
      </c>
      <c r="F15" s="9" t="str">
        <f ca="1">IFERROR(INDEX(이벤트스케줄러[],MATCH(DATEVALUE(DateVal)&amp;일별일정[[#This Row],[시간]],LookUpDateAndTime,0),3),"")</f>
        <v/>
      </c>
      <c r="H15" s="29" t="str">
        <f ca="1">IFERROR(TEXT(DATEVALUE(DateVal)+3,"aaaa"),"")</f>
        <v>목요일</v>
      </c>
      <c r="I15" s="47" t="str">
        <f ca="1">IFERROR(INDEX(이벤트스케줄러[],MATCH($H$18&amp;"|"&amp;ROW(A1),이벤트스케줄러[고유 값(계산됨)],0),2),"")</f>
        <v/>
      </c>
      <c r="J15" s="26" t="str">
        <f ca="1">IFERROR(INDEX(이벤트스케줄러[],MATCH($H$18&amp;"|"&amp;ROW(A1),이벤트스케줄러[고유 값(계산됨)],0),3),"")</f>
        <v/>
      </c>
      <c r="L15" s="22"/>
      <c r="M15" s="33"/>
    </row>
    <row r="16" spans="2:13" ht="15" customHeight="1">
      <c r="B16" s="5"/>
      <c r="C16" s="4"/>
      <c r="E16" s="46">
        <f>'시간 간격'!E16</f>
        <v>0.38541666666666691</v>
      </c>
      <c r="F16" s="9" t="str">
        <f ca="1">IFERROR(INDEX(이벤트스케줄러[],MATCH(DATEVALUE(DateVal)&amp;일별일정[[#This Row],[시간]],LookUpDateAndTime,0),3),"")</f>
        <v/>
      </c>
      <c r="H16" s="1" t="str">
        <f ca="1">IFERROR(TEXT(DATEVALUE(DateVal)+3,"d"),"")</f>
        <v>12</v>
      </c>
      <c r="I16" s="48" t="str">
        <f ca="1">IFERROR(INDEX(이벤트스케줄러[],MATCH($H$18&amp;"|"&amp;ROW(A2),이벤트스케줄러[고유 값(계산됨)],0),2),"")</f>
        <v/>
      </c>
      <c r="J16" s="27" t="str">
        <f ca="1">IFERROR(INDEX(이벤트스케줄러[],MATCH($H$18&amp;"|"&amp;ROW(A2),이벤트스케줄러[고유 값(계산됨)],0),3),"")</f>
        <v/>
      </c>
      <c r="L16" s="19"/>
      <c r="M16" s="33"/>
    </row>
    <row r="17" spans="2:13" ht="15" customHeight="1">
      <c r="B17" s="18" t="s">
        <v>4</v>
      </c>
      <c r="C17" s="32"/>
      <c r="E17" s="46">
        <f>'시간 간격'!E17</f>
        <v>0.39583333333333359</v>
      </c>
      <c r="F17" s="9" t="str">
        <f ca="1">IFERROR(INDEX(이벤트스케줄러[],MATCH(DATEVALUE(DateVal)&amp;일별일정[[#This Row],[시간]],LookUpDateAndTime,0),3),"")</f>
        <v/>
      </c>
      <c r="H17" s="1"/>
      <c r="I17" s="48" t="str">
        <f ca="1">IFERROR(INDEX(이벤트스케줄러[],MATCH($H$18&amp;"|"&amp;ROW(A3),이벤트스케줄러[고유 값(계산됨)],0),2),"")</f>
        <v/>
      </c>
      <c r="J17" s="27" t="str">
        <f ca="1">IFERROR(INDEX(이벤트스케줄러[],MATCH($H$18&amp;"|"&amp;ROW(A3),이벤트스케줄러[고유 값(계산됨)],0),3),"")</f>
        <v/>
      </c>
      <c r="L17" s="24"/>
      <c r="M17" s="33"/>
    </row>
    <row r="18" spans="2:13" ht="15" customHeight="1">
      <c r="E18" s="46">
        <f>'시간 간격'!E18</f>
        <v>0.40625000000000028</v>
      </c>
      <c r="F18" s="9" t="str">
        <f ca="1">IFERROR(INDEX(이벤트스케줄러[],MATCH(DATEVALUE(DateVal)&amp;일별일정[[#This Row],[시간]],LookUpDateAndTime,0),3),"")</f>
        <v/>
      </c>
      <c r="H18" s="31">
        <f ca="1">IFERROR(DateVal+3,"")</f>
        <v>43720</v>
      </c>
      <c r="I18" s="48" t="str">
        <f ca="1">IFERROR(INDEX(이벤트스케줄러[],MATCH($H$18&amp;"|"&amp;ROW(A4),이벤트스케줄러[고유 값(계산됨)],0),2),"")</f>
        <v/>
      </c>
      <c r="J18" s="27" t="str">
        <f ca="1">IFERROR(INDEX(이벤트스케줄러[],MATCH($H$18&amp;"|"&amp;ROW(A4),이벤트스케줄러[고유 값(계산됨)],0),3),"")</f>
        <v/>
      </c>
      <c r="L18" s="22"/>
      <c r="M18" s="33"/>
    </row>
    <row r="19" spans="2:13" ht="15" customHeight="1">
      <c r="B19" s="36" t="s">
        <v>5</v>
      </c>
      <c r="C19" s="36"/>
      <c r="E19" s="46">
        <f>'시간 간격'!E19</f>
        <v>0.41666666666666696</v>
      </c>
      <c r="F19" s="9" t="str">
        <f ca="1">IFERROR(INDEX(이벤트스케줄러[],MATCH(DATEVALUE(DateVal)&amp;일별일정[[#This Row],[시간]],LookUpDateAndTime,0),3),"")</f>
        <v>휴식</v>
      </c>
      <c r="H19" s="2"/>
      <c r="I19" s="48" t="str">
        <f ca="1">IFERROR(INDEX(이벤트스케줄러[],MATCH($H$18&amp;"|"&amp;ROW(A5),이벤트스케줄러[고유 값(계산됨)],0),2),"")</f>
        <v/>
      </c>
      <c r="J19" s="27" t="str">
        <f ca="1">IFERROR(INDEX(이벤트스케줄러[],MATCH($H$18&amp;"|"&amp;ROW(A5),이벤트스케줄러[고유 값(계산됨)],0),3),"")</f>
        <v/>
      </c>
      <c r="L19" s="19"/>
      <c r="M19" s="33"/>
    </row>
    <row r="20" spans="2:13" ht="15" customHeight="1">
      <c r="E20" s="46">
        <f>'시간 간격'!E20</f>
        <v>0.42708333333333365</v>
      </c>
      <c r="F20" s="9" t="str">
        <f ca="1">IFERROR(INDEX(이벤트스케줄러[],MATCH(DATEVALUE(DateVal)&amp;일별일정[[#This Row],[시간]],LookUpDateAndTime,0),3),"")</f>
        <v/>
      </c>
      <c r="H20" s="3"/>
      <c r="I20" s="48" t="str">
        <f ca="1">IFERROR(INDEX(이벤트스케줄러[],MATCH($H$18&amp;"|"&amp;ROW(A6),이벤트스케줄러[고유 값(계산됨)],0),2),"")</f>
        <v/>
      </c>
      <c r="J20" s="28" t="str">
        <f ca="1">IFERROR(INDEX(이벤트스케줄러[],MATCH($H$18&amp;"|"&amp;ROW(A6),이벤트스케줄러[고유 값(계산됨)],0),3),"")</f>
        <v/>
      </c>
      <c r="L20" s="24"/>
      <c r="M20" s="33"/>
    </row>
    <row r="21" spans="2:13" ht="15" customHeight="1">
      <c r="B21" s="25" t="s">
        <v>6</v>
      </c>
      <c r="E21" s="46">
        <f>'시간 간격'!E21</f>
        <v>0.43750000000000033</v>
      </c>
      <c r="F21" s="9" t="str">
        <f ca="1">IFERROR(INDEX(이벤트스케줄러[],MATCH(DATEVALUE(DateVal)&amp;일별일정[[#This Row],[시간]],LookUpDateAndTime,0),3),"")</f>
        <v/>
      </c>
      <c r="H21" s="29" t="str">
        <f ca="1">IFERROR(TEXT(DATEVALUE(DateVal)+4,"aaaa"),"")</f>
        <v>금요일</v>
      </c>
      <c r="I21" s="47" t="str">
        <f ca="1">IFERROR(INDEX(이벤트스케줄러[],MATCH($H$24&amp;"|"&amp;ROW(A1),이벤트스케줄러[고유 값(계산됨)],0),2),"")</f>
        <v/>
      </c>
      <c r="J21" s="26" t="str">
        <f ca="1">IFERROR(INDEX(이벤트스케줄러[],MATCH($H$24&amp;"|"&amp;ROW(A1),이벤트스케줄러[고유 값(계산됨)],0),3),"")</f>
        <v/>
      </c>
      <c r="L21" s="22"/>
      <c r="M21" s="33"/>
    </row>
    <row r="22" spans="2:13" ht="15" customHeight="1">
      <c r="E22" s="46">
        <f>'시간 간격'!E22</f>
        <v>0.44791666666666702</v>
      </c>
      <c r="F22" s="9" t="str">
        <f ca="1">IFERROR(INDEX(이벤트스케줄러[],MATCH(DATEVALUE(DateVal)&amp;일별일정[[#This Row],[시간]],LookUpDateAndTime,0),3),"")</f>
        <v/>
      </c>
      <c r="H22" s="1" t="str">
        <f ca="1">IFERROR(TEXT(DATEVALUE(DateVal)+4,"d"),"")</f>
        <v>13</v>
      </c>
      <c r="I22" s="48" t="str">
        <f ca="1">IFERROR(INDEX(이벤트스케줄러[],MATCH($H$24&amp;"|"&amp;ROW(A2),이벤트스케줄러[고유 값(계산됨)],0),2),"")</f>
        <v/>
      </c>
      <c r="J22" s="27" t="str">
        <f ca="1">IFERROR(INDEX(이벤트스케줄러[],MATCH($H$24&amp;"|"&amp;ROW(A2),이벤트스케줄러[고유 값(계산됨)],0),3),"")</f>
        <v/>
      </c>
      <c r="L22" s="19"/>
      <c r="M22" s="33"/>
    </row>
    <row r="23" spans="2:13" ht="15" customHeight="1">
      <c r="B23" s="25" t="s">
        <v>7</v>
      </c>
      <c r="E23" s="46">
        <f>'시간 간격'!E23</f>
        <v>0.4583333333333337</v>
      </c>
      <c r="F23" s="9" t="str">
        <f ca="1">IFERROR(INDEX(이벤트스케줄러[],MATCH(DATEVALUE(DateVal)&amp;일별일정[[#This Row],[시간]],LookUpDateAndTime,0),3),"")</f>
        <v/>
      </c>
      <c r="H23" s="1"/>
      <c r="I23" s="48" t="str">
        <f ca="1">IFERROR(INDEX(이벤트스케줄러[],MATCH($H$24&amp;"|"&amp;ROW(A3),이벤트스케줄러[고유 값(계산됨)],0),2),"")</f>
        <v/>
      </c>
      <c r="J23" s="27" t="str">
        <f ca="1">IFERROR(INDEX(이벤트스케줄러[],MATCH($H$24&amp;"|"&amp;ROW(A3),이벤트스케줄러[고유 값(계산됨)],0),3),"")</f>
        <v/>
      </c>
      <c r="L23" s="24"/>
      <c r="M23" s="33"/>
    </row>
    <row r="24" spans="2:13" ht="15" customHeight="1">
      <c r="E24" s="46">
        <f>'시간 간격'!E24</f>
        <v>0.46875000000000039</v>
      </c>
      <c r="F24" s="9" t="str">
        <f ca="1">IFERROR(INDEX(이벤트스케줄러[],MATCH(DATEVALUE(DateVal)&amp;일별일정[[#This Row],[시간]],LookUpDateAndTime,0),3),"")</f>
        <v/>
      </c>
      <c r="H24" s="31">
        <f ca="1">IFERROR(DateVal+4,"")</f>
        <v>43721</v>
      </c>
      <c r="I24" s="48" t="str">
        <f ca="1">IFERROR(INDEX(이벤트스케줄러[],MATCH($H$24&amp;"|"&amp;ROW(A4),이벤트스케줄러[고유 값(계산됨)],0),2),"")</f>
        <v/>
      </c>
      <c r="J24" s="27" t="str">
        <f ca="1">IFERROR(INDEX(이벤트스케줄러[],MATCH($H$24&amp;"|"&amp;ROW(A4),이벤트스케줄러[고유 값(계산됨)],0),3),"")</f>
        <v/>
      </c>
      <c r="L24" s="22"/>
      <c r="M24" s="33"/>
    </row>
    <row r="25" spans="2:13" ht="15" customHeight="1">
      <c r="B25" s="12" t="s">
        <v>8</v>
      </c>
      <c r="C25" s="13"/>
      <c r="E25" s="46">
        <f>'시간 간격'!E25</f>
        <v>0.47916666666666707</v>
      </c>
      <c r="F25" s="9" t="str">
        <f ca="1">IFERROR(INDEX(이벤트스케줄러[],MATCH(DATEVALUE(DateVal)&amp;일별일정[[#This Row],[시간]],LookUpDateAndTime,0),3),"")</f>
        <v/>
      </c>
      <c r="H25" s="3"/>
      <c r="I25" s="48" t="str">
        <f ca="1">IFERROR(INDEX(이벤트스케줄러[],MATCH($H$24&amp;"|"&amp;ROW(A5),이벤트스케줄러[고유 값(계산됨)],0),2),"")</f>
        <v/>
      </c>
      <c r="J25" s="28" t="str">
        <f ca="1">IFERROR(INDEX(이벤트스케줄러[],MATCH($H$24&amp;"|"&amp;ROW(A5),이벤트스케줄러[고유 값(계산됨)],0),3),"")</f>
        <v/>
      </c>
      <c r="L25" s="19"/>
      <c r="M25" s="33"/>
    </row>
    <row r="26" spans="2:13" ht="15" customHeight="1">
      <c r="B26" s="34" t="s">
        <v>9</v>
      </c>
      <c r="C26" s="34"/>
      <c r="E26" s="46">
        <f>'시간 간격'!E26</f>
        <v>0.48958333333333376</v>
      </c>
      <c r="F26" s="9" t="str">
        <f ca="1">IFERROR(INDEX(이벤트스케줄러[],MATCH(DATEVALUE(DateVal)&amp;일별일정[[#This Row],[시간]],LookUpDateAndTime,0),3),"")</f>
        <v/>
      </c>
      <c r="H26" s="29" t="str">
        <f ca="1">IFERROR(TEXT(DATEVALUE(DateVal)+5,"aaaa"),"")</f>
        <v>토요일</v>
      </c>
      <c r="I26" s="49" t="str">
        <f ca="1">IFERROR(INDEX(이벤트스케줄러[],MATCH($H$29&amp;"|"&amp;ROW(A1),이벤트스케줄러[고유 값(계산됨)],0),2),"")</f>
        <v/>
      </c>
      <c r="J26" s="26" t="str">
        <f ca="1">IFERROR(INDEX(이벤트스케줄러[],MATCH($H$29&amp;"|"&amp;ROW(A1),이벤트스케줄러[고유 값(계산됨)],0),3),"")</f>
        <v/>
      </c>
      <c r="L26" s="24"/>
      <c r="M26" s="33"/>
    </row>
    <row r="27" spans="2:13" ht="15" customHeight="1">
      <c r="E27" s="46">
        <f>'시간 간격'!E27</f>
        <v>0.50000000000000044</v>
      </c>
      <c r="F27" s="9" t="str">
        <f ca="1">IFERROR(INDEX(이벤트스케줄러[],MATCH(DATEVALUE(DateVal)&amp;일별일정[[#This Row],[시간]],LookUpDateAndTime,0),3),"")</f>
        <v>점심 식사</v>
      </c>
      <c r="H27" s="1" t="str">
        <f ca="1">IFERROR(TEXT(DATEVALUE(DateVal)+5,"d"),"")</f>
        <v>14</v>
      </c>
      <c r="I27" s="48" t="str">
        <f ca="1">IFERROR(INDEX(이벤트스케줄러[],MATCH($H$29&amp;"|"&amp;ROW(A2),이벤트스케줄러[고유 값(계산됨)],0),2),"")</f>
        <v/>
      </c>
      <c r="J27" s="27" t="str">
        <f ca="1">IFERROR(INDEX(이벤트스케줄러[],MATCH($H$29&amp;"|"&amp;ROW(A2),이벤트스케줄러[고유 값(계산됨)],0),3),"")</f>
        <v/>
      </c>
      <c r="L27" s="22"/>
      <c r="M27" s="33"/>
    </row>
    <row r="28" spans="2:13" ht="15" customHeight="1">
      <c r="E28" s="46">
        <f>'시간 간격'!E28</f>
        <v>0.51041666666666707</v>
      </c>
      <c r="F28" s="9" t="str">
        <f ca="1">IFERROR(INDEX(이벤트스케줄러[],MATCH(DATEVALUE(DateVal)&amp;일별일정[[#This Row],[시간]],LookUpDateAndTime,0),3),"")</f>
        <v/>
      </c>
      <c r="H28" s="1"/>
      <c r="I28" s="48" t="str">
        <f ca="1">IFERROR(INDEX(이벤트스케줄러[],MATCH($H$29&amp;"|"&amp;ROW(A3),이벤트스케줄러[고유 값(계산됨)],0),2),"")</f>
        <v/>
      </c>
      <c r="J28" s="27" t="str">
        <f ca="1">IFERROR(INDEX(이벤트스케줄러[],MATCH($H$29&amp;"|"&amp;ROW(A3),이벤트스케줄러[고유 값(계산됨)],0),3),"")</f>
        <v/>
      </c>
      <c r="L28" s="19"/>
      <c r="M28" s="33"/>
    </row>
    <row r="29" spans="2:13" ht="15" customHeight="1">
      <c r="E29" s="46">
        <f>'시간 간격'!E29</f>
        <v>0.5208333333333337</v>
      </c>
      <c r="F29" s="9" t="str">
        <f ca="1">IFERROR(INDEX(이벤트스케줄러[],MATCH(DATEVALUE(DateVal)&amp;일별일정[[#This Row],[시간]],LookUpDateAndTime,0),3),"")</f>
        <v/>
      </c>
      <c r="H29" s="31">
        <f ca="1">IFERROR(DateVal+5,"")</f>
        <v>43722</v>
      </c>
      <c r="I29" s="48" t="str">
        <f ca="1">IFERROR(INDEX(이벤트스케줄러[],MATCH($H$29&amp;"|"&amp;ROW(A4),이벤트스케줄러[고유 값(계산됨)],0),2),"")</f>
        <v/>
      </c>
      <c r="J29" s="27" t="str">
        <f ca="1">IFERROR(INDEX(이벤트스케줄러[],MATCH($H$29&amp;"|"&amp;ROW(A4),이벤트스케줄러[고유 값(계산됨)],0),3),"")</f>
        <v/>
      </c>
      <c r="L29" s="24"/>
      <c r="M29" s="33"/>
    </row>
    <row r="30" spans="2:13" ht="15" customHeight="1">
      <c r="E30" s="46">
        <f>'시간 간격'!E30</f>
        <v>0.53125000000000033</v>
      </c>
      <c r="F30" s="9" t="str">
        <f ca="1">IFERROR(INDEX(이벤트스케줄러[],MATCH(DATEVALUE(DateVal)&amp;일별일정[[#This Row],[시간]],LookUpDateAndTime,0),3),"")</f>
        <v/>
      </c>
      <c r="H30" s="3"/>
      <c r="I30" s="48" t="str">
        <f ca="1">IFERROR(INDEX(이벤트스케줄러[],MATCH($H$29&amp;"|"&amp;ROW(A5),이벤트스케줄러[고유 값(계산됨)],0),2),"")</f>
        <v/>
      </c>
      <c r="J30" s="28" t="str">
        <f ca="1">IFERROR(INDEX(이벤트스케줄러[],MATCH($H$29&amp;"|"&amp;ROW(A5),이벤트스케줄러[고유 값(계산됨)],0),3),"")</f>
        <v/>
      </c>
      <c r="L30" s="22"/>
      <c r="M30" s="33"/>
    </row>
    <row r="31" spans="2:13" ht="15" customHeight="1">
      <c r="E31" s="46">
        <f>'시간 간격'!E31</f>
        <v>0.54166666666666696</v>
      </c>
      <c r="F31" s="9" t="str">
        <f ca="1">IFERROR(INDEX(이벤트스케줄러[],MATCH(DATEVALUE(DateVal)&amp;일별일정[[#This Row],[시간]],LookUpDateAndTime,0),3),"")</f>
        <v/>
      </c>
      <c r="H31" s="29" t="str">
        <f ca="1">IFERROR(TEXT(DATEVALUE(DateVal)+6,"aaaa"),"")</f>
        <v>일요일</v>
      </c>
      <c r="I31" s="49" t="str">
        <f ca="1">IFERROR(INDEX(이벤트스케줄러[],MATCH($H$34&amp;"|"&amp;ROW(A1),이벤트스케줄러[고유 값(계산됨)],0),2),"")</f>
        <v/>
      </c>
      <c r="J31" s="26" t="str">
        <f ca="1">IFERROR(INDEX(이벤트스케줄러[],MATCH($H$34&amp;"|"&amp;ROW(A1),이벤트스케줄러[고유 값(계산됨)],0),3),"")</f>
        <v/>
      </c>
      <c r="L31" s="19"/>
      <c r="M31" s="33"/>
    </row>
    <row r="32" spans="2:13" ht="15" customHeight="1">
      <c r="E32" s="46">
        <f>'시간 간격'!E32</f>
        <v>0.55208333333333359</v>
      </c>
      <c r="F32" s="9" t="str">
        <f ca="1">IFERROR(INDEX(이벤트스케줄러[],MATCH(DATEVALUE(DateVal)&amp;일별일정[[#This Row],[시간]],LookUpDateAndTime,0),3),"")</f>
        <v/>
      </c>
      <c r="H32" s="1" t="str">
        <f ca="1">IFERROR(TEXT(DATEVALUE(DateVal)+6,"d"),"")</f>
        <v>15</v>
      </c>
      <c r="I32" s="48" t="str">
        <f ca="1">IFERROR(INDEX(이벤트스케줄러[],MATCH($H$34&amp;"|"&amp;ROW(A2),이벤트스케줄러[고유 값(계산됨)],0),2),"")</f>
        <v/>
      </c>
      <c r="J32" s="27" t="str">
        <f ca="1">IFERROR(INDEX(이벤트스케줄러[],MATCH($H$34&amp;"|"&amp;ROW(A2),이벤트스케줄러[고유 값(계산됨)],0),3),"")</f>
        <v/>
      </c>
      <c r="L32" s="24"/>
      <c r="M32" s="33"/>
    </row>
    <row r="33" spans="5:13" ht="15" customHeight="1">
      <c r="E33" s="46">
        <f>'시간 간격'!E33</f>
        <v>0.56250000000000022</v>
      </c>
      <c r="F33" s="9" t="str">
        <f ca="1">IFERROR(INDEX(이벤트스케줄러[],MATCH(DATEVALUE(DateVal)&amp;일별일정[[#This Row],[시간]],LookUpDateAndTime,0),3),"")</f>
        <v>회사에 전화</v>
      </c>
      <c r="H33" s="1"/>
      <c r="I33" s="48" t="str">
        <f ca="1">IFERROR(INDEX(이벤트스케줄러[],MATCH($H$34&amp;"|"&amp;ROW(A3),이벤트스케줄러[고유 값(계산됨)],0),2),"")</f>
        <v/>
      </c>
      <c r="J33" s="27" t="str">
        <f ca="1">IFERROR(INDEX(이벤트스케줄러[],MATCH($H$34&amp;"|"&amp;ROW(A3),이벤트스케줄러[고유 값(계산됨)],0),3),"")</f>
        <v/>
      </c>
      <c r="L33" s="22"/>
      <c r="M33" s="33"/>
    </row>
    <row r="34" spans="5:13" ht="15" customHeight="1">
      <c r="E34" s="46">
        <f>'시간 간격'!E34</f>
        <v>0.57291666666666685</v>
      </c>
      <c r="F34" s="9" t="str">
        <f ca="1">IFERROR(INDEX(이벤트스케줄러[],MATCH(DATEVALUE(DateVal)&amp;일별일정[[#This Row],[시간]],LookUpDateAndTime,0),3),"")</f>
        <v/>
      </c>
      <c r="H34" s="31">
        <f ca="1">IFERROR(DateVal+6,"")</f>
        <v>43723</v>
      </c>
      <c r="I34" s="48" t="str">
        <f ca="1">IFERROR(INDEX(이벤트스케줄러[],MATCH($H$34&amp;"|"&amp;ROW(A4),이벤트스케줄러[고유 값(계산됨)],0),2),"")</f>
        <v/>
      </c>
      <c r="J34" s="27" t="str">
        <f ca="1">IFERROR(INDEX(이벤트스케줄러[],MATCH($H$34&amp;"|"&amp;ROW(A4),이벤트스케줄러[고유 값(계산됨)],0),3),"")</f>
        <v/>
      </c>
      <c r="L34" s="19"/>
      <c r="M34" s="33"/>
    </row>
    <row r="35" spans="5:13" ht="15" customHeight="1">
      <c r="E35" s="46">
        <f>'시간 간격'!E35</f>
        <v>0.58333333333333348</v>
      </c>
      <c r="F35" s="9" t="str">
        <f ca="1">IFERROR(INDEX(이벤트스케줄러[],MATCH(DATEVALUE(DateVal)&amp;일별일정[[#This Row],[시간]],LookUpDateAndTime,0),3),"")</f>
        <v/>
      </c>
      <c r="H35" s="3"/>
      <c r="I35" s="50" t="str">
        <f ca="1">IFERROR(INDEX(이벤트스케줄러[],MATCH($H$34&amp;"|"&amp;ROW(A5),이벤트스케줄러[고유 값(계산됨)],0),2),"")</f>
        <v/>
      </c>
      <c r="J35" s="28" t="str">
        <f ca="1">IFERROR(INDEX(이벤트스케줄러[],MATCH($H$34&amp;"|"&amp;ROW(A5),이벤트스케줄러[고유 값(계산됨)],0),3),"")</f>
        <v/>
      </c>
      <c r="L35" s="24"/>
      <c r="M35" s="33"/>
    </row>
    <row r="36" spans="5:13">
      <c r="E36" s="46">
        <f>'시간 간격'!E36</f>
        <v>0.59375000000000011</v>
      </c>
      <c r="F36" t="str">
        <f ca="1">IFERROR(INDEX(이벤트스케줄러[],MATCH(DATEVALUE(DateVal)&amp;일별일정[[#This Row],[시간]],LookUpDateAndTime,0),3),"")</f>
        <v/>
      </c>
    </row>
    <row r="37" spans="5:13">
      <c r="E37" s="46">
        <f>'시간 간격'!E37</f>
        <v>0.60416666666666674</v>
      </c>
      <c r="F37" t="str">
        <f ca="1">IFERROR(INDEX(이벤트스케줄러[],MATCH(DATEVALUE(DateVal)&amp;일별일정[[#This Row],[시간]],LookUpDateAndTime,0),3),"")</f>
        <v/>
      </c>
    </row>
    <row r="38" spans="5:13">
      <c r="E38" s="46">
        <f>'시간 간격'!E38</f>
        <v>0.61458333333333337</v>
      </c>
      <c r="F38" t="str">
        <f ca="1">IFERROR(INDEX(이벤트스케줄러[],MATCH(DATEVALUE(DateVal)&amp;일별일정[[#This Row],[시간]],LookUpDateAndTime,0),3),"")</f>
        <v/>
      </c>
    </row>
    <row r="39" spans="5:13">
      <c r="E39" s="46">
        <f>'시간 간격'!E39</f>
        <v>0.625</v>
      </c>
      <c r="F39" t="str">
        <f ca="1">IFERROR(INDEX(이벤트스케줄러[],MATCH(DATEVALUE(DateVal)&amp;일별일정[[#This Row],[시간]],LookUpDateAndTime,0),3),"")</f>
        <v>휴식</v>
      </c>
    </row>
    <row r="40" spans="5:13">
      <c r="E40" s="46">
        <f>'시간 간격'!E40</f>
        <v>0.63541666666666663</v>
      </c>
      <c r="F40" t="str">
        <f ca="1">IFERROR(INDEX(이벤트스케줄러[],MATCH(DATEVALUE(DateVal)&amp;일별일정[[#This Row],[시간]],LookUpDateAndTime,0),3),"")</f>
        <v/>
      </c>
    </row>
    <row r="41" spans="5:13">
      <c r="E41" s="46">
        <f>'시간 간격'!E41</f>
        <v>0.64583333333333326</v>
      </c>
      <c r="F41" t="str">
        <f ca="1">IFERROR(INDEX(이벤트스케줄러[],MATCH(DATEVALUE(DateVal)&amp;일별일정[[#This Row],[시간]],LookUpDateAndTime,0),3),"")</f>
        <v/>
      </c>
    </row>
    <row r="42" spans="5:13">
      <c r="E42" s="46">
        <f>'시간 간격'!E42</f>
        <v>0.65624999999999989</v>
      </c>
      <c r="F42" t="str">
        <f ca="1">IFERROR(INDEX(이벤트스케줄러[],MATCH(DATEVALUE(DateVal)&amp;일별일정[[#This Row],[시간]],LookUpDateAndTime,0),3),"")</f>
        <v/>
      </c>
    </row>
    <row r="43" spans="5:13">
      <c r="E43" s="46">
        <f>'시간 간격'!E43</f>
        <v>0.66666666666666652</v>
      </c>
      <c r="F43" t="str">
        <f ca="1">IFERROR(INDEX(이벤트스케줄러[],MATCH(DATEVALUE(DateVal)&amp;일별일정[[#This Row],[시간]],LookUpDateAndTime,0),3),"")</f>
        <v/>
      </c>
    </row>
    <row r="44" spans="5:13">
      <c r="E44" s="46">
        <f>'시간 간격'!E44</f>
        <v>0.67708333333333315</v>
      </c>
      <c r="F44" t="str">
        <f ca="1">IFERROR(INDEX(이벤트스케줄러[],MATCH(DATEVALUE(DateVal)&amp;일별일정[[#This Row],[시간]],LookUpDateAndTime,0),3),"")</f>
        <v/>
      </c>
    </row>
    <row r="45" spans="5:13">
      <c r="E45" s="46">
        <f>'시간 간격'!E45</f>
        <v>0.68749999999999978</v>
      </c>
      <c r="F45" t="str">
        <f ca="1">IFERROR(INDEX(이벤트스케줄러[],MATCH(DATEVALUE(DateVal)&amp;일별일정[[#This Row],[시간]],LookUpDateAndTime,0),3),"")</f>
        <v/>
      </c>
    </row>
    <row r="46" spans="5:13">
      <c r="E46" s="46">
        <f>'시간 간격'!E46</f>
        <v>0.69791666666666641</v>
      </c>
      <c r="F46" t="str">
        <f ca="1">IFERROR(INDEX(이벤트스케줄러[],MATCH(DATEVALUE(DateVal)&amp;일별일정[[#This Row],[시간]],LookUpDateAndTime,0),3),"")</f>
        <v/>
      </c>
    </row>
    <row r="47" spans="5:13">
      <c r="E47" s="46">
        <f>'시간 간격'!E47</f>
        <v>0.70833333333333304</v>
      </c>
      <c r="F47" t="str">
        <f ca="1">IFERROR(INDEX(이벤트스케줄러[],MATCH(DATEVALUE(DateVal)&amp;일별일정[[#This Row],[시간]],LookUpDateAndTime,0),3),"")</f>
        <v>홈</v>
      </c>
    </row>
    <row r="48" spans="5:13">
      <c r="E48" s="46">
        <f>'시간 간격'!E48</f>
        <v>0.71874999999999967</v>
      </c>
      <c r="F48" t="str">
        <f ca="1">IFERROR(INDEX(이벤트스케줄러[],MATCH(DATEVALUE(DateVal)&amp;일별일정[[#This Row],[시간]],LookUpDateAndTime,0),3),"")</f>
        <v/>
      </c>
    </row>
    <row r="49" spans="5:6">
      <c r="E49" s="46">
        <f>'시간 간격'!E49</f>
        <v>0.7291666666666663</v>
      </c>
      <c r="F49" t="str">
        <f ca="1">IFERROR(INDEX(이벤트스케줄러[],MATCH(DATEVALUE(DateVal)&amp;일별일정[[#This Row],[시간]],LookUpDateAndTime,0),3),"")</f>
        <v/>
      </c>
    </row>
    <row r="50" spans="5:6">
      <c r="E50" s="46">
        <f>'시간 간격'!E50</f>
        <v>0.73958333333333293</v>
      </c>
      <c r="F50" t="str">
        <f ca="1">IFERROR(INDEX(이벤트스케줄러[],MATCH(DATEVALUE(DateVal)&amp;일별일정[[#This Row],[시간]],LookUpDateAndTime,0),3),"")</f>
        <v/>
      </c>
    </row>
    <row r="51" spans="5:6">
      <c r="E51" s="46">
        <f>'시간 간격'!E51</f>
        <v>0.74999999999999956</v>
      </c>
      <c r="F51" t="str">
        <f ca="1">IFERROR(INDEX(이벤트스케줄러[],MATCH(DATEVALUE(DateVal)&amp;일별일정[[#This Row],[시간]],LookUpDateAndTime,0),3),"")</f>
        <v>축구 연습</v>
      </c>
    </row>
    <row r="52" spans="5:6">
      <c r="E52" s="46">
        <f>'시간 간격'!E52</f>
        <v>0.76041666666666619</v>
      </c>
      <c r="F52" t="str">
        <f ca="1">IFERROR(INDEX(이벤트스케줄러[],MATCH(DATEVALUE(DateVal)&amp;일별일정[[#This Row],[시간]],LookUpDateAndTime,0),3),"")</f>
        <v/>
      </c>
    </row>
    <row r="53" spans="5:6">
      <c r="E53" s="46">
        <f>'시간 간격'!E53</f>
        <v>0.77083333333333282</v>
      </c>
      <c r="F53" t="str">
        <f ca="1">IFERROR(INDEX(이벤트스케줄러[],MATCH(DATEVALUE(DateVal)&amp;일별일정[[#This Row],[시간]],LookUpDateAndTime,0),3),"")</f>
        <v/>
      </c>
    </row>
    <row r="54" spans="5:6">
      <c r="E54" s="46">
        <f>'시간 간격'!E54</f>
        <v>0.78124999999999944</v>
      </c>
      <c r="F54" t="str">
        <f ca="1">IFERROR(INDEX(이벤트스케줄러[],MATCH(DATEVALUE(DateVal)&amp;일별일정[[#This Row],[시간]],LookUpDateAndTime,0),3),"")</f>
        <v/>
      </c>
    </row>
    <row r="55" spans="5:6">
      <c r="E55" s="46">
        <f>'시간 간격'!E55</f>
        <v>0.79166666666666607</v>
      </c>
      <c r="F55" t="str">
        <f ca="1">IFERROR(INDEX(이벤트스케줄러[],MATCH(DATEVALUE(DateVal)&amp;일별일정[[#This Row],[시간]],LookUpDateAndTime,0),3),"")</f>
        <v/>
      </c>
    </row>
    <row r="56" spans="5:6">
      <c r="E56" s="46">
        <f>'시간 간격'!E56</f>
        <v>0.8020833333333327</v>
      </c>
      <c r="F56" t="str">
        <f ca="1">IFERROR(INDEX(이벤트스케줄러[],MATCH(DATEVALUE(DateVal)&amp;일별일정[[#This Row],[시간]],LookUpDateAndTime,0),3),"")</f>
        <v/>
      </c>
    </row>
    <row r="57" spans="5:6">
      <c r="E57" s="46">
        <f>'시간 간격'!E57</f>
        <v>0.81249999999999933</v>
      </c>
      <c r="F57" t="str">
        <f ca="1">IFERROR(INDEX(이벤트스케줄러[],MATCH(DATEVALUE(DateVal)&amp;일별일정[[#This Row],[시간]],LookUpDateAndTime,0),3),"")</f>
        <v/>
      </c>
    </row>
    <row r="58" spans="5:6">
      <c r="E58" s="46">
        <f>'시간 간격'!E58</f>
        <v>0.82291666666666596</v>
      </c>
      <c r="F58" t="str">
        <f ca="1">IFERROR(INDEX(이벤트스케줄러[],MATCH(DATEVALUE(DateVal)&amp;일별일정[[#This Row],[시간]],LookUpDateAndTime,0),3),"")</f>
        <v/>
      </c>
    </row>
    <row r="59" spans="5:6">
      <c r="E59" s="46">
        <f>'시간 간격'!E59</f>
        <v>0.83333333333333259</v>
      </c>
      <c r="F59" t="str">
        <f ca="1">IFERROR(INDEX(이벤트스케줄러[],MATCH(DATEVALUE(DateVal)&amp;일별일정[[#This Row],[시간]],LookUpDateAndTime,0),3),"")</f>
        <v/>
      </c>
    </row>
    <row r="60" spans="5:6">
      <c r="E60" s="46">
        <f>'시간 간격'!E60</f>
        <v>0.84374999999999922</v>
      </c>
      <c r="F60" t="str">
        <f ca="1">IFERROR(INDEX(이벤트스케줄러[],MATCH(DATEVALUE(DateVal)&amp;일별일정[[#This Row],[시간]],LookUpDateAndTime,0),3),"")</f>
        <v/>
      </c>
    </row>
    <row r="61" spans="5:6">
      <c r="E61" s="46">
        <f>'시간 간격'!E61</f>
        <v>0.85416666666666585</v>
      </c>
      <c r="F61" t="str">
        <f ca="1">IFERROR(INDEX(이벤트스케줄러[],MATCH(DATEVALUE(DateVal)&amp;일별일정[[#This Row],[시간]],LookUpDateAndTime,0),3),"")</f>
        <v/>
      </c>
    </row>
    <row r="62" spans="5:6">
      <c r="E62" s="46">
        <f>'시간 간격'!E62</f>
        <v>0.86458333333333248</v>
      </c>
      <c r="F62" t="str">
        <f ca="1">IFERROR(INDEX(이벤트스케줄러[],MATCH(DATEVALUE(DateVal)&amp;일별일정[[#This Row],[시간]],LookUpDateAndTime,0),3),"")</f>
        <v/>
      </c>
    </row>
    <row r="63" spans="5:6">
      <c r="E63" s="46">
        <f>'시간 간격'!E63</f>
        <v>0.87499999999999911</v>
      </c>
      <c r="F63" t="str">
        <f ca="1">IFERROR(INDEX(이벤트스케줄러[],MATCH(DATEVALUE(DateVal)&amp;일별일정[[#This Row],[시간]],LookUpDateAndTime,0),3),"")</f>
        <v/>
      </c>
    </row>
    <row r="64" spans="5:6">
      <c r="E64" s="46" t="str">
        <f>'시간 간격'!E64</f>
        <v/>
      </c>
      <c r="F64" t="str">
        <f ca="1">IFERROR(INDEX(이벤트스케줄러[],MATCH(DATEVALUE(DateVal)&amp;일별일정[[#This Row],[시간]],LookUpDateAndTime,0),3),"")</f>
        <v/>
      </c>
    </row>
    <row r="65" spans="5:6">
      <c r="E65" s="46" t="str">
        <f>'시간 간격'!E65</f>
        <v/>
      </c>
      <c r="F65" t="str">
        <f ca="1">IFERROR(INDEX(이벤트스케줄러[],MATCH(DATEVALUE(DateVal)&amp;일별일정[[#This Row],[시간]],LookUpDateAndTime,0),3),"")</f>
        <v/>
      </c>
    </row>
    <row r="66" spans="5:6">
      <c r="E66" s="46" t="str">
        <f>'시간 간격'!E66</f>
        <v/>
      </c>
      <c r="F66" t="str">
        <f ca="1">IFERROR(INDEX(이벤트스케줄러[],MATCH(DATEVALUE(DateVal)&amp;일별일정[[#This Row],[시간]],LookUpDateAndTime,0),3),"")</f>
        <v/>
      </c>
    </row>
    <row r="67" spans="5:6">
      <c r="E67" s="46" t="str">
        <f>'시간 간격'!E67</f>
        <v/>
      </c>
      <c r="F67" t="str">
        <f ca="1">IFERROR(INDEX(이벤트스케줄러[],MATCH(DATEVALUE(DateVal)&amp;일별일정[[#This Row],[시간]],LookUpDateAndTime,0),3),"")</f>
        <v/>
      </c>
    </row>
    <row r="68" spans="5:6">
      <c r="E68" s="46" t="str">
        <f>'시간 간격'!E68</f>
        <v/>
      </c>
      <c r="F68" t="str">
        <f ca="1">IFERROR(INDEX(이벤트스케줄러[],MATCH(DATEVALUE(DateVal)&amp;일별일정[[#This Row],[시간]],LookUpDateAndTime,0),3),"")</f>
        <v/>
      </c>
    </row>
    <row r="69" spans="5:6">
      <c r="E69" s="46" t="str">
        <f>'시간 간격'!E69</f>
        <v/>
      </c>
      <c r="F69" t="str">
        <f ca="1">IFERROR(INDEX(이벤트스케줄러[],MATCH(DATEVALUE(DateVal)&amp;일별일정[[#This Row],[시간]],LookUpDateAndTime,0),3),"")</f>
        <v/>
      </c>
    </row>
    <row r="70" spans="5:6">
      <c r="E70" s="46" t="str">
        <f>'시간 간격'!E70</f>
        <v/>
      </c>
      <c r="F70" t="str">
        <f ca="1">IFERROR(INDEX(이벤트스케줄러[],MATCH(DATEVALUE(DateVal)&amp;일별일정[[#This Row],[시간]],LookUpDateAndTime,0),3),"")</f>
        <v/>
      </c>
    </row>
    <row r="71" spans="5:6">
      <c r="E71" s="46" t="str">
        <f>'시간 간격'!E71</f>
        <v/>
      </c>
      <c r="F71" t="str">
        <f ca="1">IFERROR(INDEX(이벤트스케줄러[],MATCH(DATEVALUE(DateVal)&amp;일별일정[[#This Row],[시간]],LookUpDateAndTime,0),3),"")</f>
        <v/>
      </c>
    </row>
    <row r="72" spans="5:6">
      <c r="E72" s="46" t="str">
        <f>'시간 간격'!E72</f>
        <v/>
      </c>
      <c r="F72" t="str">
        <f ca="1">IFERROR(INDEX(이벤트스케줄러[],MATCH(DATEVALUE(DateVal)&amp;일별일정[[#This Row],[시간]],LookUpDateAndTime,0),3),"")</f>
        <v/>
      </c>
    </row>
    <row r="73" spans="5:6">
      <c r="E73" s="46" t="str">
        <f>'시간 간격'!E73</f>
        <v/>
      </c>
      <c r="F73" t="str">
        <f ca="1">IFERROR(INDEX(이벤트스케줄러[],MATCH(DATEVALUE(DateVal)&amp;일별일정[[#This Row],[시간]],LookUpDateAndTime,0),3),"")</f>
        <v/>
      </c>
    </row>
    <row r="74" spans="5:6">
      <c r="E74" s="46" t="str">
        <f>'시간 간격'!E74</f>
        <v/>
      </c>
      <c r="F74" t="str">
        <f ca="1">IFERROR(INDEX(이벤트스케줄러[],MATCH(DATEVALUE(DateVal)&amp;일별일정[[#This Row],[시간]],LookUpDateAndTime,0),3),"")</f>
        <v/>
      </c>
    </row>
    <row r="75" spans="5:6">
      <c r="E75" s="46" t="str">
        <f>'시간 간격'!E75</f>
        <v/>
      </c>
      <c r="F75" t="str">
        <f ca="1">IFERROR(INDEX(이벤트스케줄러[],MATCH(DATEVALUE(DateVal)&amp;일별일정[[#This Row],[시간]],LookUpDateAndTime,0),3),"")</f>
        <v/>
      </c>
    </row>
  </sheetData>
  <mergeCells count="22"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phoneticPr fontId="30" type="noConversion"/>
  <conditionalFormatting sqref="E3:F75">
    <cfRule type="expression" dxfId="4" priority="1">
      <formula>$E3&gt;종료시간</formula>
    </cfRule>
    <cfRule type="expression" dxfId="3" priority="2">
      <formula>$E3=종료시간</formula>
    </cfRule>
    <cfRule type="expression" dxfId="2" priority="3">
      <formula>LOWER(TRIM($F3))=일정강조표시</formula>
    </cfRule>
  </conditionalFormatting>
  <dataValidations count="23">
    <dataValidation allowBlank="1" showInputMessage="1" showErrorMessage="1" prompt="이 셀에 연도를 입력합니다." sqref="C13" xr:uid="{00000000-0002-0000-0000-000000000000}"/>
    <dataValidation type="list" errorStyle="warning" allowBlank="1" showInputMessage="1" showErrorMessage="1" error="목록의 항목에서 월을 선택합니다. 취소를 선택한 다음 ALT+아래쪽 화살표를 눌러 드롭다운 목록에서 선택합니다." prompt="드롭다운 목록에서 월을 선택합니다. ALT+아래쪽 화살표를 누르고 엔터를 눌러 월을 선택합니다." sqref="C15" xr:uid="{00000000-0002-0000-0000-000001000000}">
      <formula1>"1월, 2월, 3월, 4월, 5월, 6월, 7월, 8월, 9월, 10월, 11월, 12월"</formula1>
    </dataValidation>
    <dataValidation type="whole" errorStyle="warning" allowBlank="1" showInputMessage="1" showErrorMessage="1" error="1에서 31 사이의 날짜 값을 입력합니다." prompt="이 셀에 날짜를 입력합니다." sqref="C17" xr:uid="{00000000-0002-0000-0000-000002000000}">
      <formula1>1</formula1>
      <formula2>31</formula2>
    </dataValidation>
    <dataValidation allowBlank="1" showInputMessage="1" showErrorMessage="1" prompt="이 셀에는 자동으로 날짜가 입력됩니다. 이벤트 스케줄러 워크시트에 따라 이 열에 이벤트가 자동으로 입력됩니다. 날짜가 지정되지 않을 경우 기본값은 오늘입니다." sqref="F2" xr:uid="{00000000-0002-0000-0000-000003000000}"/>
    <dataValidation allowBlank="1" showInputMessage="1" showErrorMessage="1" prompt="이 열에 메모 또는 할 일 목록을 입력합니다." sqref="M2" xr:uid="{00000000-0002-0000-0000-000004000000}"/>
    <dataValidation allowBlank="1" showInputMessage="1" showErrorMessage="1" prompt="C17 셀에 입력한 날짜에 따라 날짜가 자동으로 업데이트됩니다. C17 셀이 비어 있으면 기본값은 오늘 날짜입니다." sqref="B2:C6" xr:uid="{00000000-0002-0000-0000-000005000000}"/>
    <dataValidation allowBlank="1" showInputMessage="1" showErrorMessage="1" prompt="C13~C17 셀에 입력한 날짜에 따라 날짜가 자동으로 입력됩니다." sqref="B7:C9" xr:uid="{00000000-0002-0000-0000-000006000000}"/>
    <dataValidation allowBlank="1" showInputMessage="1" showErrorMessage="1" prompt="시간을 편집하기 위한 시간 간격 워크시트에 대한 탐색 링크" sqref="B21" xr:uid="{00000000-0002-0000-0000-000007000000}"/>
    <dataValidation allowBlank="1" showInputMessage="1" showErrorMessage="1" prompt="이벤트를 추가하기 위한 이벤트 스케줄러 워크시트에 대한 탐색 링크" sqref="B23" xr:uid="{00000000-0002-0000-0000-000008000000}"/>
    <dataValidation allowBlank="1" showInputMessage="1" showErrorMessage="1" prompt="이 워크시트에서 일 및 주 단위로 일정을 봅니다. 이벤트 스케줄러 워크시트에서 모든 날짜에 이벤트를 추가합니다. 시간 간격 워크시트에서 시간과 간격을 수정합니다." sqref="A1" xr:uid="{00000000-0002-0000-0000-000009000000}"/>
    <dataValidation allowBlank="1" showInputMessage="1" showErrorMessage="1" prompt="일정에서 강조 표시할 활동 또는 항목을 입력합니다." sqref="B26:C26" xr:uid="{00000000-0002-0000-0000-00000A000000}"/>
    <dataValidation allowBlank="1" showInputMessage="1" showErrorMessage="1" prompt="시간 간격 워크시트의 시간 표 정의에 따라 시간 일정이 자동으로 업데이트됩니다. 시계 이미지는 이 셀에 있습니다." sqref="E2" xr:uid="{00000000-0002-0000-0000-00000B000000}"/>
    <dataValidation allowBlank="1" showInputMessage="1" showErrorMessage="1" prompt="이벤트 스케줄러에서 자동으로 업데이트된 시간은 I 열에 있습니다." sqref="I2" xr:uid="{00000000-0002-0000-0000-00000C000000}"/>
    <dataValidation allowBlank="1" showInputMessage="1" showErrorMessage="1" prompt="H 열 및 이벤트 시간의 날짜, I 및 J 열의 세부 정보로 자동으로 업데이트된 주 보기. 카메라 이미지와 이번 주 보기의 제목은 이 셀에 있습니다." sqref="H2" xr:uid="{00000000-0002-0000-0000-00000D000000}"/>
    <dataValidation allowBlank="1" showInputMessage="1" showErrorMessage="1" prompt="이벤트 스케줄러에서 자동으로 업데이트되는 이벤트 세부 정보는 J 열에 있습니다." sqref="J2" xr:uid="{00000000-0002-0000-0000-00000E000000}"/>
    <dataValidation allowBlank="1" showInputMessage="1" showErrorMessage="1" prompt="아래에 날짜를 입력합니다: 셀 C13에 연도, 셀 C15에 월 및 셀 C17에 날짜" sqref="B11:C11" xr:uid="{00000000-0002-0000-0000-00000F000000}"/>
    <dataValidation allowBlank="1" showInputMessage="1" showErrorMessage="1" prompt="시간 간격을 수정하고 아래쪽 셀을 선택하여 이벤트를 추가합니다. " sqref="B19:C19" xr:uid="{00000000-0002-0000-0000-000010000000}"/>
    <dataValidation allowBlank="1" showInputMessage="1" showErrorMessage="1" prompt="아래 일정에서 강조 표시할 활동 또는 항목을 입력합니다." sqref="B25" xr:uid="{00000000-0002-0000-0000-000011000000}"/>
    <dataValidation allowBlank="1" showInputMessage="1" showErrorMessage="1" prompt="워크시트의 제목은 이 셀에 있습니다. 일별 일정을 보려면 C13~C17에 날짜를 입력합니다. 셀 B23의 이벤트 스케줄러로 이동합니다. 셀 B21의 시간 및 간격 수정하기로 이동합니다." sqref="B1" xr:uid="{00000000-0002-0000-0000-000012000000}"/>
    <dataValidation allowBlank="1" showInputMessage="1" showErrorMessage="1" prompt="완료된 작업을 표시하기 위한 확인란은 이 열에 있습니다. 메모/할 일 목록의 모든 항목은 두 번째 행에 확인란이 있습니다. 예를 들어 M3~M5는 L4에 확인란이 있습니다." sqref="L2" xr:uid="{00000000-0002-0000-0000-000013000000}"/>
    <dataValidation allowBlank="1" showInputMessage="1" showErrorMessage="1" prompt="오른쪽에 있는 셀에서 연도를 설정합니다." sqref="B13" xr:uid="{00000000-0002-0000-0000-000014000000}"/>
    <dataValidation allowBlank="1" showInputMessage="1" showErrorMessage="1" prompt="오른쪽에 있는 셀에서 월을 선택합니다." sqref="B15" xr:uid="{00000000-0002-0000-0000-000015000000}"/>
    <dataValidation allowBlank="1" showInputMessage="1" showErrorMessage="1" prompt="오른쪽에 있는 셀에서 날짜를 설정합니다." sqref="B17" xr:uid="{00000000-0002-0000-0000-000016000000}"/>
  </dataValidations>
  <hyperlinks>
    <hyperlink ref="B21" location="'시간 간격'!A1" tooltip="시간 간격을 편집하려면 선택합니다." display="Select to edit time intervals" xr:uid="{00000000-0004-0000-0000-000000000000}"/>
    <hyperlink ref="B23" location="'이벤트 스케줄러'!A1" tooltip="새 이벤트를 추가하려면 선택합니다." display="Select to add a new event" xr:uid="{00000000-0004-0000-00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:J9 I15 I3:J3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6.5"/>
  <cols>
    <col min="1" max="1" width="2.375" customWidth="1"/>
    <col min="2" max="3" width="15.5" customWidth="1"/>
    <col min="4" max="4" width="2.625" customWidth="1"/>
    <col min="5" max="5" width="23.5" customWidth="1"/>
    <col min="6" max="6" width="19.875" customWidth="1"/>
    <col min="7" max="7" width="39.875" customWidth="1"/>
    <col min="8" max="8" width="21.625" hidden="1" customWidth="1"/>
    <col min="9" max="9" width="2.625" customWidth="1"/>
    <col min="10" max="10" width="8" customWidth="1"/>
  </cols>
  <sheetData>
    <row r="1" spans="2:8" s="7" customFormat="1" ht="39.950000000000003" customHeight="1">
      <c r="B1" s="14" t="s">
        <v>15</v>
      </c>
      <c r="C1"/>
      <c r="E1" s="8"/>
      <c r="F1" s="14"/>
    </row>
    <row r="2" spans="2:8" s="7" customFormat="1" ht="27.95" customHeight="1">
      <c r="B2" s="40">
        <f ca="1">DAY(DateVal)</f>
        <v>9</v>
      </c>
      <c r="C2" s="40"/>
      <c r="E2" s="20" t="s">
        <v>17</v>
      </c>
      <c r="F2" s="20" t="s">
        <v>10</v>
      </c>
      <c r="G2" s="20" t="s">
        <v>18</v>
      </c>
      <c r="H2" s="6" t="s">
        <v>29</v>
      </c>
    </row>
    <row r="3" spans="2:8" s="7" customFormat="1" ht="15" customHeight="1">
      <c r="B3" s="40"/>
      <c r="C3" s="40"/>
      <c r="E3" s="15">
        <f ca="1">TODAY()</f>
        <v>43717</v>
      </c>
      <c r="F3" s="43">
        <v>0.25</v>
      </c>
      <c r="G3" s="16" t="s">
        <v>19</v>
      </c>
      <c r="H3" s="4" t="str">
        <f ca="1">이벤트스케줄러[[#This Row],[날짜]]&amp;"|"&amp;COUNTIF($E$3:E3,E3)</f>
        <v>43717|1</v>
      </c>
    </row>
    <row r="4" spans="2:8" s="7" customFormat="1" ht="15" customHeight="1">
      <c r="B4" s="40"/>
      <c r="C4" s="40"/>
      <c r="E4" s="15">
        <f t="shared" ref="E4:E13" ca="1" si="0">TODAY()</f>
        <v>43717</v>
      </c>
      <c r="F4" s="43">
        <v>0.27083333333333331</v>
      </c>
      <c r="G4" s="16" t="s">
        <v>20</v>
      </c>
      <c r="H4" s="4" t="str">
        <f ca="1">이벤트스케줄러[[#This Row],[날짜]]&amp;"|"&amp;COUNTIF($E$3:E4,E4)</f>
        <v>43717|2</v>
      </c>
    </row>
    <row r="5" spans="2:8" s="7" customFormat="1" ht="15" customHeight="1">
      <c r="B5" s="40"/>
      <c r="C5" s="40"/>
      <c r="E5" s="15">
        <f t="shared" ca="1" si="0"/>
        <v>43717</v>
      </c>
      <c r="F5" s="43">
        <v>0.3125</v>
      </c>
      <c r="G5" s="16" t="s">
        <v>21</v>
      </c>
      <c r="H5" s="4" t="str">
        <f ca="1">이벤트스케줄러[[#This Row],[날짜]]&amp;"|"&amp;COUNTIF($E$3:E5,E5)</f>
        <v>43717|3</v>
      </c>
    </row>
    <row r="6" spans="2:8" s="7" customFormat="1" ht="15" customHeight="1">
      <c r="B6" s="39" t="str">
        <f ca="1">TEXT(DateVal,"aaaa")</f>
        <v>월요일</v>
      </c>
      <c r="C6" s="39"/>
      <c r="E6" s="15">
        <f t="shared" ca="1" si="0"/>
        <v>43717</v>
      </c>
      <c r="F6" s="43">
        <v>0.33333333333333298</v>
      </c>
      <c r="G6" s="16" t="s">
        <v>22</v>
      </c>
      <c r="H6" s="4" t="str">
        <f ca="1">이벤트스케줄러[[#This Row],[날짜]]&amp;"|"&amp;COUNTIF($E$3:E6,E6)</f>
        <v>43717|4</v>
      </c>
    </row>
    <row r="7" spans="2:8" s="7" customFormat="1" ht="15" customHeight="1">
      <c r="B7" s="39"/>
      <c r="C7" s="39"/>
      <c r="E7" s="15">
        <f t="shared" ca="1" si="0"/>
        <v>43717</v>
      </c>
      <c r="F7" s="43">
        <v>0.41666666666666669</v>
      </c>
      <c r="G7" s="16" t="s">
        <v>9</v>
      </c>
      <c r="H7" s="4" t="str">
        <f ca="1">이벤트스케줄러[[#This Row],[날짜]]&amp;"|"&amp;COUNTIF($E$3:E7,E7)</f>
        <v>43717|5</v>
      </c>
    </row>
    <row r="8" spans="2:8" s="7" customFormat="1" ht="15.75" customHeight="1" thickBot="1">
      <c r="B8" s="38" t="str">
        <f ca="1">DateVal</f>
        <v>2019-09-09</v>
      </c>
      <c r="C8" s="38"/>
      <c r="E8" s="15">
        <f t="shared" ca="1" si="0"/>
        <v>43717</v>
      </c>
      <c r="F8" s="43">
        <v>0.5</v>
      </c>
      <c r="G8" s="16" t="s">
        <v>23</v>
      </c>
      <c r="H8" s="4" t="str">
        <f ca="1">이벤트스케줄러[[#This Row],[날짜]]&amp;"|"&amp;COUNTIF($E$3:E8,E8)</f>
        <v>43717|6</v>
      </c>
    </row>
    <row r="9" spans="2:8" s="7" customFormat="1" ht="15" customHeight="1" thickTop="1">
      <c r="B9" s="17"/>
      <c r="C9" s="17"/>
      <c r="E9" s="15">
        <f t="shared" ca="1" si="0"/>
        <v>43717</v>
      </c>
      <c r="F9" s="43">
        <v>0.54166666666666596</v>
      </c>
      <c r="G9" s="16" t="s">
        <v>24</v>
      </c>
      <c r="H9" s="4" t="str">
        <f ca="1">이벤트스케줄러[[#This Row],[날짜]]&amp;"|"&amp;COUNTIF($E$3:E9,E9)</f>
        <v>43717|7</v>
      </c>
    </row>
    <row r="10" spans="2:8" s="7" customFormat="1" ht="15" customHeight="1">
      <c r="B10" s="45" t="s">
        <v>6</v>
      </c>
      <c r="C10" s="17"/>
      <c r="E10" s="15">
        <f t="shared" ca="1" si="0"/>
        <v>43717</v>
      </c>
      <c r="F10" s="43">
        <v>0.5625</v>
      </c>
      <c r="G10" s="16" t="s">
        <v>25</v>
      </c>
      <c r="H10" s="4" t="str">
        <f ca="1">이벤트스케줄러[[#This Row],[날짜]]&amp;"|"&amp;COUNTIF($E$3:E10,E10)</f>
        <v>43717|8</v>
      </c>
    </row>
    <row r="11" spans="2:8" s="7" customFormat="1" ht="15" customHeight="1">
      <c r="B11" s="17"/>
      <c r="C11" s="17"/>
      <c r="E11" s="15">
        <f t="shared" ca="1" si="0"/>
        <v>43717</v>
      </c>
      <c r="F11" s="43">
        <v>0.625</v>
      </c>
      <c r="G11" s="16" t="s">
        <v>9</v>
      </c>
      <c r="H11" s="4" t="str">
        <f ca="1">이벤트스케줄러[[#This Row],[날짜]]&amp;"|"&amp;COUNTIF($E$3:E11,E11)</f>
        <v>43717|9</v>
      </c>
    </row>
    <row r="12" spans="2:8" s="7" customFormat="1" ht="15" customHeight="1">
      <c r="B12" s="17" t="s">
        <v>16</v>
      </c>
      <c r="C12" s="17"/>
      <c r="E12" s="15">
        <f t="shared" ca="1" si="0"/>
        <v>43717</v>
      </c>
      <c r="F12" s="43">
        <v>0.70833333333333304</v>
      </c>
      <c r="G12" s="16" t="s">
        <v>26</v>
      </c>
      <c r="H12" s="4" t="str">
        <f ca="1">이벤트스케줄러[[#This Row],[날짜]]&amp;"|"&amp;COUNTIF($E$3:E12,E12)</f>
        <v>43717|10</v>
      </c>
    </row>
    <row r="13" spans="2:8" s="7" customFormat="1" ht="17.25">
      <c r="B13" s="17"/>
      <c r="C13" s="17"/>
      <c r="E13" s="15">
        <f t="shared" ca="1" si="0"/>
        <v>43717</v>
      </c>
      <c r="F13" s="43">
        <v>0.75</v>
      </c>
      <c r="G13" s="16" t="s">
        <v>27</v>
      </c>
      <c r="H13" s="4" t="str">
        <f ca="1">이벤트스케줄러[[#This Row],[날짜]]&amp;"|"&amp;COUNTIF($E$3:E13,E13)</f>
        <v>43717|11</v>
      </c>
    </row>
    <row r="14" spans="2:8" s="7" customFormat="1">
      <c r="B14"/>
      <c r="C14"/>
      <c r="E14" s="15">
        <f ca="1">TODAY()+1</f>
        <v>43718</v>
      </c>
      <c r="F14" s="43">
        <v>0.27083333333333331</v>
      </c>
      <c r="G14" s="16" t="s">
        <v>28</v>
      </c>
      <c r="H14" s="4" t="str">
        <f ca="1">이벤트스케줄러[[#This Row],[날짜]]&amp;"|"&amp;COUNTIF($E$3:E14,E14)</f>
        <v>43718|1</v>
      </c>
    </row>
    <row r="15" spans="2:8" s="7" customFormat="1">
      <c r="B15"/>
      <c r="C15"/>
      <c r="E15" s="15">
        <f ca="1">TODAY()+1</f>
        <v>43718</v>
      </c>
      <c r="F15" s="43">
        <v>0.3125</v>
      </c>
      <c r="G15" s="16" t="s">
        <v>21</v>
      </c>
      <c r="H15" s="4" t="str">
        <f ca="1">이벤트스케줄러[[#This Row],[날짜]]&amp;"|"&amp;COUNTIF($E$3:E15,E15)</f>
        <v>43718|2</v>
      </c>
    </row>
  </sheetData>
  <mergeCells count="3">
    <mergeCell ref="B8:C8"/>
    <mergeCell ref="B6:C7"/>
    <mergeCell ref="B2:C5"/>
  </mergeCells>
  <phoneticPr fontId="30" type="noConversion"/>
  <dataValidations count="10">
    <dataValidation type="list" allowBlank="1" showInputMessage="1" showErrorMessage="1" error="이 이벤트 스케줄러에 대한 올바른 시간을 선택합니다. 취소를 선택한 다음, 목록에서 선택하려면 ALT+아래쪽 화살표와 Enter 키를 누릅니다." sqref="F3:F15" xr:uid="{00000000-0002-0000-0100-000000000000}">
      <formula1>시간목록</formula1>
    </dataValidation>
    <dataValidation allowBlank="1" showInputMessage="1" showErrorMessage="1" prompt="이 열에 이벤트 날짜를 입력합니다." sqref="E2" xr:uid="{00000000-0002-0000-0100-000001000000}"/>
    <dataValidation allowBlank="1" showInputMessage="1" showErrorMessage="1" prompt="이 열에 이벤트 시간을 입력합니다. ALT+아래쪽 화살표를 눌러 드롭다운 목록을 연 다음 Enter 키를 눌러 시간을 선택합니다." sqref="F2" xr:uid="{00000000-0002-0000-0100-000002000000}"/>
    <dataValidation allowBlank="1" showInputMessage="1" showErrorMessage="1" prompt="이 열에 이벤트 설명을 입력합니다." sqref="G2" xr:uid="{00000000-0002-0000-0100-000003000000}"/>
    <dataValidation allowBlank="1" showInputMessage="1" showErrorMessage="1" prompt="이벤트를 스케줄러 표에 추가합니다. F 열의 시간은 시간 간격 워크시트에서 정의됩니다." sqref="A1" xr:uid="{00000000-0002-0000-0100-000004000000}"/>
    <dataValidation allowBlank="1" showInputMessage="1" showErrorMessage="1" prompt="시간 간격 워크시트에 대한 탐색 링크" sqref="B10" xr:uid="{00000000-0002-0000-0100-000005000000}"/>
    <dataValidation allowBlank="1" showInputMessage="1" showErrorMessage="1" prompt="일별 일정 워크시트에 대한 탐색 링크" sqref="B12" xr:uid="{00000000-0002-0000-0100-000006000000}"/>
    <dataValidation allowBlank="1" showInputMessage="1" showErrorMessage="1" prompt="이벤트 스케줄러 표에 날짜, 시간, 이벤트 설명을 입력합니다. 시간 간격 및 일별 일정 워크시트에 대한 탐색 링크는 셀 B10 및 B12에 있습니다." sqref="B1" xr:uid="{00000000-0002-0000-0100-000007000000}"/>
    <dataValidation allowBlank="1" showInputMessage="1" showErrorMessage="1" prompt="일별 일정에 정의된 대로 자동으로 업데이트된 날짜" sqref="B2 B8" xr:uid="{00000000-0002-0000-0100-000008000000}"/>
    <dataValidation allowBlank="1" showInputMessage="1" showErrorMessage="1" prompt="일별 일정에 정의된 날짜에 따라 자동으로 결정된 날짜" sqref="B6" xr:uid="{00000000-0002-0000-0100-000009000000}"/>
  </dataValidations>
  <hyperlinks>
    <hyperlink ref="B10" location="'시간 간격'!A1" tooltip="시간 간격을 편집하려면 선택합니다." display="Select to edit time intervals" xr:uid="{00000000-0004-0000-0100-000000000000}"/>
    <hyperlink ref="B12" location="'일별 일정'!A1" tooltip="일별 일정을 보려면 선택합니다." display="Select to view Daily Schedule" xr:uid="{00000000-0004-0000-0100-000001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/>
  <cols>
    <col min="1" max="1" width="2.375" customWidth="1"/>
    <col min="2" max="3" width="16.625" customWidth="1"/>
    <col min="4" max="4" width="2.625" customWidth="1"/>
    <col min="5" max="5" width="16.375" customWidth="1"/>
  </cols>
  <sheetData>
    <row r="1" spans="2:5" ht="39.950000000000003" customHeight="1">
      <c r="B1" s="21" t="s">
        <v>30</v>
      </c>
    </row>
    <row r="2" spans="2:5" ht="27.95" customHeight="1">
      <c r="B2" s="36" t="s">
        <v>31</v>
      </c>
      <c r="C2" s="36"/>
      <c r="E2" s="41" t="s">
        <v>10</v>
      </c>
    </row>
    <row r="3" spans="2:5" ht="18.75" customHeight="1">
      <c r="E3" s="43">
        <f>Start_time</f>
        <v>0.25</v>
      </c>
    </row>
    <row r="4" spans="2:5" ht="18.75" customHeight="1">
      <c r="B4" s="18" t="s">
        <v>32</v>
      </c>
      <c r="C4" s="42">
        <v>0.25</v>
      </c>
      <c r="E4" s="44">
        <f t="shared" ref="E4:E35" si="0">IFERROR(IF($E3+증분&gt;종료시간,"",$E3+증분),"")</f>
        <v>0.26041666666666669</v>
      </c>
    </row>
    <row r="5" spans="2:5" ht="18.75" customHeight="1">
      <c r="E5" s="44">
        <f t="shared" si="0"/>
        <v>0.27083333333333337</v>
      </c>
    </row>
    <row r="6" spans="2:5" ht="18.75" customHeight="1">
      <c r="B6" s="18" t="s">
        <v>33</v>
      </c>
      <c r="C6" s="42" t="s">
        <v>36</v>
      </c>
      <c r="E6" s="44">
        <f t="shared" si="0"/>
        <v>0.28125000000000006</v>
      </c>
    </row>
    <row r="7" spans="2:5" ht="18.75" customHeight="1">
      <c r="E7" s="44">
        <f t="shared" si="0"/>
        <v>0.29166666666666674</v>
      </c>
    </row>
    <row r="8" spans="2:5" ht="18.75" customHeight="1">
      <c r="B8" s="18" t="s">
        <v>34</v>
      </c>
      <c r="C8" s="42">
        <v>0.875</v>
      </c>
      <c r="E8" s="44">
        <f t="shared" si="0"/>
        <v>0.30208333333333343</v>
      </c>
    </row>
    <row r="9" spans="2:5" ht="18.75" customHeight="1">
      <c r="E9" s="44">
        <f t="shared" si="0"/>
        <v>0.31250000000000011</v>
      </c>
    </row>
    <row r="10" spans="2:5" ht="18.75" customHeight="1">
      <c r="B10" s="36" t="s">
        <v>1</v>
      </c>
      <c r="C10" s="36"/>
      <c r="E10" s="44">
        <f t="shared" si="0"/>
        <v>0.3229166666666668</v>
      </c>
    </row>
    <row r="11" spans="2:5" ht="18.75" customHeight="1">
      <c r="E11" s="44">
        <f t="shared" si="0"/>
        <v>0.33333333333333348</v>
      </c>
    </row>
    <row r="12" spans="2:5" ht="18.75" customHeight="1">
      <c r="B12" s="25" t="s">
        <v>35</v>
      </c>
      <c r="E12" s="44">
        <f t="shared" si="0"/>
        <v>0.34375000000000017</v>
      </c>
    </row>
    <row r="13" spans="2:5" ht="18.75" customHeight="1">
      <c r="E13" s="44">
        <f t="shared" si="0"/>
        <v>0.35416666666666685</v>
      </c>
    </row>
    <row r="14" spans="2:5" ht="18.75" customHeight="1">
      <c r="B14" s="25" t="s">
        <v>7</v>
      </c>
      <c r="E14" s="44">
        <f t="shared" si="0"/>
        <v>0.36458333333333354</v>
      </c>
    </row>
    <row r="15" spans="2:5" ht="18.75" customHeight="1">
      <c r="E15" s="44">
        <f t="shared" si="0"/>
        <v>0.37500000000000022</v>
      </c>
    </row>
    <row r="16" spans="2:5" ht="18.75" customHeight="1">
      <c r="E16" s="44">
        <f t="shared" si="0"/>
        <v>0.38541666666666691</v>
      </c>
    </row>
    <row r="17" spans="5:5" ht="18.75" customHeight="1">
      <c r="E17" s="44">
        <f t="shared" si="0"/>
        <v>0.39583333333333359</v>
      </c>
    </row>
    <row r="18" spans="5:5" ht="18.75" customHeight="1">
      <c r="E18" s="44">
        <f t="shared" si="0"/>
        <v>0.40625000000000028</v>
      </c>
    </row>
    <row r="19" spans="5:5" ht="18.75" customHeight="1">
      <c r="E19" s="44">
        <f t="shared" si="0"/>
        <v>0.41666666666666696</v>
      </c>
    </row>
    <row r="20" spans="5:5" ht="18.75" customHeight="1">
      <c r="E20" s="44">
        <f t="shared" si="0"/>
        <v>0.42708333333333365</v>
      </c>
    </row>
    <row r="21" spans="5:5" ht="18.75" customHeight="1">
      <c r="E21" s="44">
        <f t="shared" si="0"/>
        <v>0.43750000000000033</v>
      </c>
    </row>
    <row r="22" spans="5:5" ht="18.75" customHeight="1">
      <c r="E22" s="44">
        <f t="shared" si="0"/>
        <v>0.44791666666666702</v>
      </c>
    </row>
    <row r="23" spans="5:5" ht="18.75" customHeight="1">
      <c r="E23" s="44">
        <f t="shared" si="0"/>
        <v>0.4583333333333337</v>
      </c>
    </row>
    <row r="24" spans="5:5" ht="18.75" customHeight="1">
      <c r="E24" s="44">
        <f t="shared" si="0"/>
        <v>0.46875000000000039</v>
      </c>
    </row>
    <row r="25" spans="5:5" ht="18.75" customHeight="1">
      <c r="E25" s="44">
        <f t="shared" si="0"/>
        <v>0.47916666666666707</v>
      </c>
    </row>
    <row r="26" spans="5:5" ht="18.75" customHeight="1">
      <c r="E26" s="44">
        <f t="shared" si="0"/>
        <v>0.48958333333333376</v>
      </c>
    </row>
    <row r="27" spans="5:5" ht="18.75" customHeight="1">
      <c r="E27" s="44">
        <f t="shared" si="0"/>
        <v>0.50000000000000044</v>
      </c>
    </row>
    <row r="28" spans="5:5" ht="18.75" customHeight="1">
      <c r="E28" s="44">
        <f t="shared" si="0"/>
        <v>0.51041666666666707</v>
      </c>
    </row>
    <row r="29" spans="5:5" ht="18.75" customHeight="1">
      <c r="E29" s="44">
        <f t="shared" si="0"/>
        <v>0.5208333333333337</v>
      </c>
    </row>
    <row r="30" spans="5:5" ht="18.75" customHeight="1">
      <c r="E30" s="44">
        <f t="shared" si="0"/>
        <v>0.53125000000000033</v>
      </c>
    </row>
    <row r="31" spans="5:5" ht="18.75" customHeight="1">
      <c r="E31" s="44">
        <f t="shared" si="0"/>
        <v>0.54166666666666696</v>
      </c>
    </row>
    <row r="32" spans="5:5" ht="18.75" customHeight="1">
      <c r="E32" s="44">
        <f t="shared" si="0"/>
        <v>0.55208333333333359</v>
      </c>
    </row>
    <row r="33" spans="5:5" ht="18.75" customHeight="1">
      <c r="E33" s="44">
        <f t="shared" si="0"/>
        <v>0.56250000000000022</v>
      </c>
    </row>
    <row r="34" spans="5:5" ht="18.75" customHeight="1">
      <c r="E34" s="44">
        <f t="shared" si="0"/>
        <v>0.57291666666666685</v>
      </c>
    </row>
    <row r="35" spans="5:5" ht="18.75" customHeight="1">
      <c r="E35" s="44">
        <f t="shared" si="0"/>
        <v>0.58333333333333348</v>
      </c>
    </row>
    <row r="36" spans="5:5" ht="18.75" customHeight="1">
      <c r="E36" s="44">
        <f t="shared" ref="E36:E67" si="1">IFERROR(IF($E35+증분&gt;종료시간,"",$E35+증분),"")</f>
        <v>0.59375000000000011</v>
      </c>
    </row>
    <row r="37" spans="5:5" ht="18.75" customHeight="1">
      <c r="E37" s="44">
        <f t="shared" si="1"/>
        <v>0.60416666666666674</v>
      </c>
    </row>
    <row r="38" spans="5:5" ht="18.75" customHeight="1">
      <c r="E38" s="44">
        <f t="shared" si="1"/>
        <v>0.61458333333333337</v>
      </c>
    </row>
    <row r="39" spans="5:5" ht="18.75" customHeight="1">
      <c r="E39" s="44">
        <f t="shared" si="1"/>
        <v>0.625</v>
      </c>
    </row>
    <row r="40" spans="5:5" ht="18.75" customHeight="1">
      <c r="E40" s="44">
        <f t="shared" si="1"/>
        <v>0.63541666666666663</v>
      </c>
    </row>
    <row r="41" spans="5:5" ht="18.75" customHeight="1">
      <c r="E41" s="44">
        <f t="shared" si="1"/>
        <v>0.64583333333333326</v>
      </c>
    </row>
    <row r="42" spans="5:5" ht="18.75" customHeight="1">
      <c r="E42" s="44">
        <f t="shared" si="1"/>
        <v>0.65624999999999989</v>
      </c>
    </row>
    <row r="43" spans="5:5" ht="18.75" customHeight="1">
      <c r="E43" s="44">
        <f t="shared" si="1"/>
        <v>0.66666666666666652</v>
      </c>
    </row>
    <row r="44" spans="5:5" ht="18.75" customHeight="1">
      <c r="E44" s="44">
        <f t="shared" si="1"/>
        <v>0.67708333333333315</v>
      </c>
    </row>
    <row r="45" spans="5:5" ht="18.75" customHeight="1">
      <c r="E45" s="44">
        <f t="shared" si="1"/>
        <v>0.68749999999999978</v>
      </c>
    </row>
    <row r="46" spans="5:5" ht="18.75" customHeight="1">
      <c r="E46" s="44">
        <f t="shared" si="1"/>
        <v>0.69791666666666641</v>
      </c>
    </row>
    <row r="47" spans="5:5" ht="18.75" customHeight="1">
      <c r="E47" s="44">
        <f t="shared" si="1"/>
        <v>0.70833333333333304</v>
      </c>
    </row>
    <row r="48" spans="5:5" ht="18.75" customHeight="1">
      <c r="E48" s="44">
        <f t="shared" si="1"/>
        <v>0.71874999999999967</v>
      </c>
    </row>
    <row r="49" spans="5:5" ht="18.75" customHeight="1">
      <c r="E49" s="44">
        <f t="shared" si="1"/>
        <v>0.7291666666666663</v>
      </c>
    </row>
    <row r="50" spans="5:5" ht="18.75" customHeight="1">
      <c r="E50" s="44">
        <f t="shared" si="1"/>
        <v>0.73958333333333293</v>
      </c>
    </row>
    <row r="51" spans="5:5" ht="18.75" customHeight="1">
      <c r="E51" s="44">
        <f t="shared" si="1"/>
        <v>0.74999999999999956</v>
      </c>
    </row>
    <row r="52" spans="5:5" ht="18.75" customHeight="1">
      <c r="E52" s="44">
        <f t="shared" si="1"/>
        <v>0.76041666666666619</v>
      </c>
    </row>
    <row r="53" spans="5:5" ht="18.75" customHeight="1">
      <c r="E53" s="44">
        <f t="shared" si="1"/>
        <v>0.77083333333333282</v>
      </c>
    </row>
    <row r="54" spans="5:5" ht="18.75" customHeight="1">
      <c r="E54" s="44">
        <f t="shared" si="1"/>
        <v>0.78124999999999944</v>
      </c>
    </row>
    <row r="55" spans="5:5" ht="18.75" customHeight="1">
      <c r="E55" s="44">
        <f t="shared" si="1"/>
        <v>0.79166666666666607</v>
      </c>
    </row>
    <row r="56" spans="5:5" ht="18.75" customHeight="1">
      <c r="E56" s="44">
        <f t="shared" si="1"/>
        <v>0.8020833333333327</v>
      </c>
    </row>
    <row r="57" spans="5:5" ht="18.75" customHeight="1">
      <c r="E57" s="44">
        <f t="shared" si="1"/>
        <v>0.81249999999999933</v>
      </c>
    </row>
    <row r="58" spans="5:5" ht="18.75" customHeight="1">
      <c r="E58" s="44">
        <f t="shared" si="1"/>
        <v>0.82291666666666596</v>
      </c>
    </row>
    <row r="59" spans="5:5" ht="18.75" customHeight="1">
      <c r="E59" s="44">
        <f t="shared" si="1"/>
        <v>0.83333333333333259</v>
      </c>
    </row>
    <row r="60" spans="5:5" ht="18.75" customHeight="1">
      <c r="E60" s="44">
        <f t="shared" si="1"/>
        <v>0.84374999999999922</v>
      </c>
    </row>
    <row r="61" spans="5:5" ht="18.75" customHeight="1">
      <c r="E61" s="44">
        <f t="shared" si="1"/>
        <v>0.85416666666666585</v>
      </c>
    </row>
    <row r="62" spans="5:5" ht="18.75" customHeight="1">
      <c r="E62" s="44">
        <f t="shared" si="1"/>
        <v>0.86458333333333248</v>
      </c>
    </row>
    <row r="63" spans="5:5" ht="18.75" customHeight="1">
      <c r="E63" s="44">
        <f t="shared" si="1"/>
        <v>0.87499999999999911</v>
      </c>
    </row>
    <row r="64" spans="5:5" ht="18.75" customHeight="1">
      <c r="E64" s="44" t="str">
        <f t="shared" si="1"/>
        <v/>
      </c>
    </row>
    <row r="65" spans="5:5" ht="18.75" customHeight="1">
      <c r="E65" s="44" t="str">
        <f t="shared" si="1"/>
        <v/>
      </c>
    </row>
    <row r="66" spans="5:5" ht="18.75" customHeight="1">
      <c r="E66" s="44" t="str">
        <f t="shared" si="1"/>
        <v/>
      </c>
    </row>
    <row r="67" spans="5:5" ht="18.75" customHeight="1">
      <c r="E67" s="44" t="str">
        <f t="shared" si="1"/>
        <v/>
      </c>
    </row>
    <row r="68" spans="5:5" ht="18.75" customHeight="1">
      <c r="E68" s="44" t="str">
        <f t="shared" ref="E68:E75" si="2">IFERROR(IF($E67+증분&gt;종료시간,"",$E67+증분),"")</f>
        <v/>
      </c>
    </row>
    <row r="69" spans="5:5" ht="18.75" customHeight="1">
      <c r="E69" s="44" t="str">
        <f t="shared" si="2"/>
        <v/>
      </c>
    </row>
    <row r="70" spans="5:5" ht="18.75" customHeight="1">
      <c r="E70" s="44" t="str">
        <f t="shared" si="2"/>
        <v/>
      </c>
    </row>
    <row r="71" spans="5:5" ht="18.75" customHeight="1">
      <c r="E71" s="44" t="str">
        <f t="shared" si="2"/>
        <v/>
      </c>
    </row>
    <row r="72" spans="5:5" ht="18.75" customHeight="1">
      <c r="E72" s="44" t="str">
        <f t="shared" si="2"/>
        <v/>
      </c>
    </row>
    <row r="73" spans="5:5" ht="18.75" customHeight="1">
      <c r="E73" s="44" t="str">
        <f t="shared" si="2"/>
        <v/>
      </c>
    </row>
    <row r="74" spans="5:5" ht="18.75" customHeight="1">
      <c r="E74" s="44" t="str">
        <f t="shared" si="2"/>
        <v/>
      </c>
    </row>
    <row r="75" spans="5:5" ht="18.75" customHeight="1">
      <c r="E75" s="44" t="str">
        <f t="shared" si="2"/>
        <v/>
      </c>
    </row>
  </sheetData>
  <mergeCells count="2">
    <mergeCell ref="B2:C2"/>
    <mergeCell ref="B10:C10"/>
  </mergeCells>
  <phoneticPr fontId="30" type="noConversion"/>
  <conditionalFormatting sqref="E3:E75">
    <cfRule type="expression" dxfId="1" priority="1">
      <formula>$E3&gt;종료시간</formula>
    </cfRule>
    <cfRule type="expression" dxfId="0" priority="2">
      <formula>$E3=종료시간</formula>
    </cfRule>
  </conditionalFormatting>
  <dataValidations count="14">
    <dataValidation allowBlank="1" showInputMessage="1" showErrorMessage="1" prompt="이 워크시트에서 시간 간격을 정의합니다. E 열의 시간은 일별 일정 워크시트에서 일정 E 열 및 이벤트 스케줄러 워크시트에서 F 열의 시간 옵션을 업데이트합니다." sqref="A1" xr:uid="{00000000-0002-0000-0200-000000000000}"/>
    <dataValidation allowBlank="1" showInputMessage="1" showErrorMessage="1" prompt="이 셀에 시작 시간을 입력합니다." sqref="C4" xr:uid="{00000000-0002-0000-0200-000001000000}"/>
    <dataValidation type="list" errorStyle="warning" allowBlank="1" showInputMessage="1" showErrorMessage="1" error="Select  interval from the list in this cell. Select CANCEL, then press ALT+DOWN ARROW followed by ENTER to make a selection" prompt="목록에서 간격을 선택합니다. ALT+아래쪽 화살표를 눌러 드롭다운 목록을 연 다음 Enter 키를 눌러 간격을 선택합니다." sqref="C6" xr:uid="{00000000-0002-0000-0200-000002000000}">
      <formula1>"15 분, 30 분, 45 분, 60 분"</formula1>
    </dataValidation>
    <dataValidation errorStyle="warning" allowBlank="1" showInputMessage="1" showErrorMessage="1" prompt="이 셀에서 일정을 위한 종료 시간을 입력합니다." sqref="C8" xr:uid="{00000000-0002-0000-0200-000003000000}"/>
    <dataValidation allowBlank="1" showInputMessage="1" showErrorMessage="1" prompt="일정을 구성하고, 시작 시간을 업데이트하고, 증분 간격 및 종료 시간을 설정합니다. E 열의 시간 표는 자동으로 업데이트됩니다." sqref="B2 C2" xr:uid="{00000000-0002-0000-0200-000004000000}"/>
    <dataValidation allowBlank="1" showInputMessage="1" showErrorMessage="1" prompt="이 워크시트에서 시간 표를 수정하여 일별 일정 워크시트에 일정을 업데이트합니다. C4에 시작 시간을, C6에 시간 간격을, C8에 종료 시간을 입력합니다." sqref="B1" xr:uid="{00000000-0002-0000-0200-000005000000}"/>
    <dataValidation allowBlank="1" showInputMessage="1" showErrorMessage="1" prompt="시간 표는 이 워크시트에서 C4~C8 셀에 입력된 시작 시간, 간격 및 종료 시간에 따라 자동으로 업데이트됩니다." sqref="E2" xr:uid="{00000000-0002-0000-0200-000006000000}"/>
    <dataValidation allowBlank="1" showInputMessage="1" showErrorMessage="1" prompt="오른쪽에 있는 셀에서 시작 시간을 설정합니다." sqref="B4" xr:uid="{00000000-0002-0000-0200-000007000000}"/>
    <dataValidation allowBlank="1" showInputMessage="1" showErrorMessage="1" prompt="오른쪽에 있는 셀에서 시간 간격을 설정합니다." sqref="B6" xr:uid="{00000000-0002-0000-0200-000008000000}"/>
    <dataValidation allowBlank="1" showInputMessage="1" showErrorMessage="1" prompt="오른쪽에 있는 셀에서 종료 시간을 설정합니다." sqref="B8" xr:uid="{00000000-0002-0000-0200-000009000000}"/>
    <dataValidation allowBlank="1" showInputMessage="1" showErrorMessage="1" prompt="일별 일정을 보고 아래쪽 셀을 선택하여 이벤트를 추가합니다." sqref="B10:C10" xr:uid="{00000000-0002-0000-0200-00000A000000}"/>
    <dataValidation allowBlank="1" showInputMessage="1" showErrorMessage="1" prompt="이벤트를 추가하기 위한 이벤트 스케줄러 워크시트에 대한 탐색 링크" sqref="B14" xr:uid="{00000000-0002-0000-0200-00000B000000}"/>
    <dataValidation allowBlank="1" showInputMessage="1" showErrorMessage="1" prompt="일별 일정에 대한 탐색 링크" sqref="B12" xr:uid="{00000000-0002-0000-0200-00000C000000}"/>
    <dataValidation allowBlank="1" showErrorMessage="1" sqref="C3" xr:uid="{00000000-0002-0000-0200-00000D000000}"/>
  </dataValidations>
  <hyperlinks>
    <hyperlink ref="B12" location="'일별 일정'!A1" tooltip="일별 일정을 보려면 선택합니다. " display="Select to View Daily Schedule" xr:uid="{00000000-0004-0000-0200-000000000000}"/>
    <hyperlink ref="B14" location="'이벤트 스케줄러'!A1" tooltip="새 이벤트를 추가하려면 선택합니다." display="Select to add a new event" xr:uid="{00000000-0004-0000-02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FCDC0B-BE17-4EFD-AAD5-1E4E9349882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11</vt:i4>
      </vt:variant>
    </vt:vector>
  </HeadingPairs>
  <TitlesOfParts>
    <vt:vector size="14" baseType="lpstr">
      <vt:lpstr>일별 일정</vt:lpstr>
      <vt:lpstr>이벤트 스케줄러</vt:lpstr>
      <vt:lpstr>시간 간격</vt:lpstr>
      <vt:lpstr>DayVal</vt:lpstr>
      <vt:lpstr>Start_time</vt:lpstr>
      <vt:lpstr>분텍스트</vt:lpstr>
      <vt:lpstr>시간목록</vt:lpstr>
      <vt:lpstr>연도</vt:lpstr>
      <vt:lpstr>열제목2</vt:lpstr>
      <vt:lpstr>열제목3</vt:lpstr>
      <vt:lpstr>월이름</vt:lpstr>
      <vt:lpstr>일정강조표시</vt:lpstr>
      <vt:lpstr>제목1</vt:lpstr>
      <vt:lpstr>종료시간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2019-09-09T06:30:07Z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