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refreshAllConnections="1"/>
  <bookViews>
    <workbookView xWindow="0" yWindow="0" windowWidth="25200" windowHeight="12570"/>
  </bookViews>
  <sheets>
    <sheet name="Pardavimo duomenys" sheetId="1" r:id="rId1"/>
    <sheet name="Pardavimo ataskaita" sheetId="3" r:id="rId2"/>
    <sheet name="Atsargos" sheetId="2" r:id="rId3"/>
  </sheets>
  <definedNames>
    <definedName name="PN">tblAtsargos[SKU/PRODUKTO NUMERIS ]</definedName>
    <definedName name="PN_Aprašas">tblAtsargos[APRAŠAS]</definedName>
    <definedName name="PT_PabaigosEilutė">COUNTA('Pardavimo ataskaita'!$G:$G)+PT_PradinėEilutė-3</definedName>
    <definedName name="PT_PradinėEilutė">ROW(INDEX('Pardavimo ataskaita'!$G:$G,MATCH("*",'Pardavimo ataskaita'!$G:$G,0),1))+1</definedName>
    <definedName name="Spausdinama_sritis" localSheetId="2">Atsargos!$B:$C</definedName>
    <definedName name="Spausdinama_sritis" localSheetId="1">'Pardavimo ataskaita'!$B:$G</definedName>
    <definedName name="Spausdinama_sritis" localSheetId="0">'Pardavimo duomenys'!$B:$J</definedName>
    <definedName name="Spausdinimo_pavadinimai" localSheetId="2">Atsargos!$8:$8</definedName>
    <definedName name="Spausdinimo_pavadinimai" localSheetId="1">'Pardavimo ataskaita'!$8:$8</definedName>
    <definedName name="Spausdinimo_pavadinimai" localSheetId="0">'Pardavimo duomenys'!$8:$8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13" i="1" l="1"/>
  <c r="J13" i="1" s="1"/>
  <c r="I12" i="1"/>
  <c r="J12" i="1" s="1"/>
  <c r="I11" i="1"/>
  <c r="J11" i="1" s="1"/>
  <c r="I10" i="1"/>
  <c r="J10" i="1" s="1"/>
  <c r="I9" i="1"/>
  <c r="J9" i="1" s="1"/>
</calcChain>
</file>

<file path=xl/sharedStrings.xml><?xml version="1.0" encoding="utf-8"?>
<sst xmlns="http://schemas.openxmlformats.org/spreadsheetml/2006/main" count="51" uniqueCount="40">
  <si>
    <t>Paklodė</t>
  </si>
  <si>
    <t>Pagalvė</t>
  </si>
  <si>
    <t>Paklodės</t>
  </si>
  <si>
    <t>Keturkampė lėkštė</t>
  </si>
  <si>
    <t>Apvali lėkštė</t>
  </si>
  <si>
    <t>Didelis dubuo</t>
  </si>
  <si>
    <t>Mažas dubuo</t>
  </si>
  <si>
    <t>Maža apvali lėkštė</t>
  </si>
  <si>
    <t>Maža šakutė</t>
  </si>
  <si>
    <t>Mažas šaukštas</t>
  </si>
  <si>
    <t>Didelis šaukštas</t>
  </si>
  <si>
    <t>Didelė šakutė</t>
  </si>
  <si>
    <t>Mažas peilis sviestui</t>
  </si>
  <si>
    <t>Didelis peilis sviestui</t>
  </si>
  <si>
    <t>Staltiesė, 10 x 5</t>
  </si>
  <si>
    <t>Staltiesė, 8 x 5</t>
  </si>
  <si>
    <t>Staltiesė, 8 x 8</t>
  </si>
  <si>
    <t>Staltiesė, 6 x 6</t>
  </si>
  <si>
    <t>Staltiesė, 6 x 4</t>
  </si>
  <si>
    <t>Staltiesė, 4 x 4</t>
  </si>
  <si>
    <t>Apvali staltiesė, 10 col.</t>
  </si>
  <si>
    <t>Apvali staltiesė, 8 col.</t>
  </si>
  <si>
    <t>Apvali staltiesė, 6 col.</t>
  </si>
  <si>
    <t>Bendroji suma</t>
  </si>
  <si>
    <t xml:space="preserve">Pardavimo suma </t>
  </si>
  <si>
    <t xml:space="preserve">Pardavimo mokestis </t>
  </si>
  <si>
    <t xml:space="preserve">Iš viso </t>
  </si>
  <si>
    <t>DATA</t>
  </si>
  <si>
    <t>LAIKAS</t>
  </si>
  <si>
    <t>OPERACIJOS NUMERIS</t>
  </si>
  <si>
    <t>SKU/PRODUKTO NUMERIS</t>
  </si>
  <si>
    <t>APRAŠAS</t>
  </si>
  <si>
    <t>PARDAVIMO SUMA</t>
  </si>
  <si>
    <t>MOKESČIO %</t>
  </si>
  <si>
    <t>PARDAVIMO MOKESTIS</t>
  </si>
  <si>
    <t>IŠ VISO</t>
  </si>
  <si>
    <t xml:space="preserve"> </t>
  </si>
  <si>
    <t>KASOS DIENOS APYVARTA</t>
  </si>
  <si>
    <t xml:space="preserve">DATA </t>
  </si>
  <si>
    <t xml:space="preserve">SKU/PRODUKTO NUMERIS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</si>
</sst>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#,##0.00\ &quot;Lt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>
      <alignment vertical="center"/>
    </xf>
    <xf numFmtId="166" fontId="0" fillId="4" borderId="2" xfId="0" applyNumberFormat="1" applyFill="1" applyBorder="1">
      <alignment vertical="center"/>
    </xf>
    <xf numFmtId="166" fontId="0" fillId="4" borderId="1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  <xf numFmtId="166" fontId="0" fillId="3" borderId="0" xfId="0" applyNumberFormat="1" applyFont="1" applyFill="1" applyBorder="1" applyAlignment="1">
      <alignment horizontal="right" vertical="center" indent="2"/>
    </xf>
  </cellXfs>
  <cellStyles count="2">
    <cellStyle name="1 antraštė" xfId="1" builtinId="16" customBuiltin="1"/>
    <cellStyle name="Įprastas" xfId="0" builtinId="0" customBuiltin="1"/>
  </cellStyles>
  <dxfs count="42">
    <dxf>
      <numFmt numFmtId="166" formatCode="#,##0.00\ &quot;Lt&quot;"/>
    </dxf>
    <dxf>
      <numFmt numFmtId="0" formatCode="General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#,##0.00\ &quot;Lt&quot;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numFmt numFmtId="166" formatCode="#,##0.00\ &quot;Lt&quot;"/>
      <fill>
        <patternFill patternType="solid">
          <fgColor indexed="64"/>
          <bgColor rgb="FFEAEAEA"/>
        </patternFill>
      </fill>
    </dxf>
    <dxf>
      <numFmt numFmtId="166" formatCode="#,##0.00\ &quot;Lt&quot;"/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41"/>
      <tableStyleElement type="headerRow" dxfId="40"/>
      <tableStyleElement type="totalRow" dxfId="39"/>
      <tableStyleElement type="lastColumn" dxfId="38"/>
    </tableStyle>
    <tableStyle name="Sales Report" table="0" count="8">
      <tableStyleElement type="wholeTable" dxfId="37"/>
      <tableStyleElement type="headerRow" dxfId="36"/>
      <tableStyleElement type="totalRow" dxfId="35"/>
      <tableStyleElement type="firstColumnSubheading" dxfId="34"/>
      <tableStyleElement type="secondColumnSubheading" dxfId="33"/>
      <tableStyleElement type="firstRowSubheading" dxfId="32"/>
      <tableStyleElement type="secondRowSubheading" dxfId="31"/>
      <tableStyleElement type="thirdRowSubheading" dxfId="30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tsargos!A1"/><Relationship Id="rId1" Type="http://schemas.openxmlformats.org/officeDocument/2006/relationships/hyperlink" Target="#'Pardavimo ataskait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tsargos!A1"/><Relationship Id="rId1" Type="http://schemas.openxmlformats.org/officeDocument/2006/relationships/hyperlink" Target="#'Pardavimo duomeny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ardavimo duomenys'!A1"/><Relationship Id="rId1" Type="http://schemas.openxmlformats.org/officeDocument/2006/relationships/hyperlink" Target="#'Pardavimo ataskai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204036</xdr:rowOff>
    </xdr:from>
    <xdr:to>
      <xdr:col>3</xdr:col>
      <xdr:colOff>941620</xdr:colOff>
      <xdr:row>5</xdr:row>
      <xdr:rowOff>104775</xdr:rowOff>
    </xdr:to>
    <xdr:sp macro="" textlink="">
      <xdr:nvSpPr>
        <xdr:cNvPr id="8" name="Pardavimo ataskaita">
          <a:hlinkClick xmlns:r="http://schemas.openxmlformats.org/officeDocument/2006/relationships" r:id="rId1" tooltip="Spustelėkite ir peržiūrėkite pardavimo ataskaitą"/>
        </xdr:cNvPr>
        <xdr:cNvSpPr/>
      </xdr:nvSpPr>
      <xdr:spPr>
        <a:xfrm>
          <a:off x="1751245" y="851736"/>
          <a:ext cx="1466850" cy="538914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PARDAVIMO ATASKAITA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204036</xdr:rowOff>
    </xdr:from>
    <xdr:to>
      <xdr:col>4</xdr:col>
      <xdr:colOff>924951</xdr:colOff>
      <xdr:row>5</xdr:row>
      <xdr:rowOff>104774</xdr:rowOff>
    </xdr:to>
    <xdr:sp macro="" textlink="">
      <xdr:nvSpPr>
        <xdr:cNvPr id="13" name="Atsargos">
          <a:hlinkClick xmlns:r="http://schemas.openxmlformats.org/officeDocument/2006/relationships" r:id="rId2" tooltip="Spustelėkite ir peržiūrėkite atsargas"/>
        </xdr:cNvPr>
        <xdr:cNvSpPr/>
      </xdr:nvSpPr>
      <xdr:spPr>
        <a:xfrm>
          <a:off x="3268102" y="851736"/>
          <a:ext cx="1485899" cy="53891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ATSARGOS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97725</xdr:rowOff>
    </xdr:to>
    <xdr:grpSp>
      <xdr:nvGrpSpPr>
        <xdr:cNvPr id="2" name="Pardavimo duomenys"/>
        <xdr:cNvGrpSpPr/>
      </xdr:nvGrpSpPr>
      <xdr:grpSpPr>
        <a:xfrm>
          <a:off x="219788" y="862188"/>
          <a:ext cx="1466257" cy="521412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22 stačiakampis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PARDAVIMO DUOMENYS</a:t>
            </a:r>
          </a:p>
        </xdr:txBody>
      </xdr:sp>
      <xdr:cxnSp macro="">
        <xdr:nvCxnSpPr>
          <xdr:cNvPr id="24" name="23 tiesioji jungtis" descr="Linija" title="Linij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9525</xdr:rowOff>
    </xdr:from>
    <xdr:to>
      <xdr:col>7</xdr:col>
      <xdr:colOff>152400</xdr:colOff>
      <xdr:row>4</xdr:row>
      <xdr:rowOff>0</xdr:rowOff>
    </xdr:to>
    <xdr:sp macro="" textlink="">
      <xdr:nvSpPr>
        <xdr:cNvPr id="9" name="Šablono patarimas" descr="Norėdami naujinti pardavimo ataskaitą, dešiniuoju pelės mygtuku spustelėkite pateiktą „PivotTable“ ir Atnaujinti." title="PATARIMAS"/>
        <xdr:cNvSpPr/>
      </xdr:nvSpPr>
      <xdr:spPr>
        <a:xfrm>
          <a:off x="6657975" y="200025"/>
          <a:ext cx="204787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en-US" altLang="zh-CN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PATARIMAS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: </a:t>
          </a:r>
          <a:r>
            <a:rPr lang="lt-LT" altLang="zh-CN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Norėdami naujinti pardavimo ataskaitą, dešiniuoju pelės mygtuku spustelėkite pateiktą</a:t>
          </a:r>
          <a:r>
            <a:rPr lang="zh-CN" altLang="en-US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„PivotTable“</a:t>
          </a:r>
          <a:r>
            <a:rPr lang="zh-CN" altLang="en-US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ir </a:t>
          </a:r>
          <a:r>
            <a:rPr lang="en-US" altLang="zh-CN" sz="1000" b="1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Atnaujinti.</a:t>
          </a:r>
          <a:endParaRPr lang="en-US" sz="1000" b="1">
            <a:solidFill>
              <a:schemeClr val="tx1">
                <a:lumMod val="75000"/>
                <a:lumOff val="2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217007</xdr:colOff>
      <xdr:row>2</xdr:row>
      <xdr:rowOff>190501</xdr:rowOff>
    </xdr:from>
    <xdr:to>
      <xdr:col>1</xdr:col>
      <xdr:colOff>1464782</xdr:colOff>
      <xdr:row>5</xdr:row>
      <xdr:rowOff>102076</xdr:rowOff>
    </xdr:to>
    <xdr:sp macro="" textlink="">
      <xdr:nvSpPr>
        <xdr:cNvPr id="8" name="Pardavimo duomenys">
          <a:hlinkClick xmlns:r="http://schemas.openxmlformats.org/officeDocument/2006/relationships" r:id="rId1" tooltip="Spustelėkite ir peržiūrėkite pardavimo duomenis"/>
        </xdr:cNvPr>
        <xdr:cNvSpPr/>
      </xdr:nvSpPr>
      <xdr:spPr>
        <a:xfrm>
          <a:off x="217007" y="838201"/>
          <a:ext cx="1466850" cy="54975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PARDAVIMO DUOMENYS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190501</xdr:rowOff>
    </xdr:from>
    <xdr:to>
      <xdr:col>3</xdr:col>
      <xdr:colOff>257488</xdr:colOff>
      <xdr:row>5</xdr:row>
      <xdr:rowOff>102076</xdr:rowOff>
    </xdr:to>
    <xdr:sp macro="" textlink="">
      <xdr:nvSpPr>
        <xdr:cNvPr id="10" name="Atsargos">
          <a:hlinkClick xmlns:r="http://schemas.openxmlformats.org/officeDocument/2006/relationships" r:id="rId2" tooltip="Spustelėkite ir peržiūrėkite atsargas"/>
        </xdr:cNvPr>
        <xdr:cNvSpPr/>
      </xdr:nvSpPr>
      <xdr:spPr>
        <a:xfrm>
          <a:off x="3257864" y="838201"/>
          <a:ext cx="1466849" cy="54975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ATSARGOS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5</xdr:row>
      <xdr:rowOff>114300</xdr:rowOff>
    </xdr:to>
    <xdr:grpSp>
      <xdr:nvGrpSpPr>
        <xdr:cNvPr id="11" name="Pardavimo ataskaita"/>
        <xdr:cNvGrpSpPr/>
      </xdr:nvGrpSpPr>
      <xdr:grpSpPr>
        <a:xfrm>
          <a:off x="1743075" y="848651"/>
          <a:ext cx="1466257" cy="551524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11 stačiakampis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PARDAVIMO ATASKAITA</a:t>
            </a:r>
          </a:p>
        </xdr:txBody>
      </xdr:sp>
      <xdr:cxnSp macro="">
        <xdr:nvCxnSpPr>
          <xdr:cNvPr id="13" name="12 tiesioji jungtis" descr="Linija" title="Linij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5</xdr:row>
      <xdr:rowOff>104775</xdr:rowOff>
    </xdr:to>
    <xdr:sp macro="" textlink="">
      <xdr:nvSpPr>
        <xdr:cNvPr id="11" name="Pardavimo ataskaita">
          <a:hlinkClick xmlns:r="http://schemas.openxmlformats.org/officeDocument/2006/relationships" r:id="rId1" tooltip="Spustelėkite ir peržiūrėkite pardavimo ataskaitą"/>
        </xdr:cNvPr>
        <xdr:cNvSpPr/>
      </xdr:nvSpPr>
      <xdr:spPr>
        <a:xfrm>
          <a:off x="1741007" y="847725"/>
          <a:ext cx="1466850" cy="5429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PARDAVIMO ATASKAITA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5</xdr:row>
      <xdr:rowOff>104775</xdr:rowOff>
    </xdr:to>
    <xdr:sp macro="" textlink="">
      <xdr:nvSpPr>
        <xdr:cNvPr id="14" name="Atsargos">
          <a:hlinkClick xmlns:r="http://schemas.openxmlformats.org/officeDocument/2006/relationships" r:id="rId2" tooltip="Spustelėkite ir peržiūrėkite pardavimo duomenis"/>
        </xdr:cNvPr>
        <xdr:cNvSpPr/>
      </xdr:nvSpPr>
      <xdr:spPr>
        <a:xfrm>
          <a:off x="219389" y="847725"/>
          <a:ext cx="1466849" cy="5429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PARDAVIMO DUOMENYS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210475</xdr:rowOff>
    </xdr:from>
    <xdr:to>
      <xdr:col>2</xdr:col>
      <xdr:colOff>2380657</xdr:colOff>
      <xdr:row>5</xdr:row>
      <xdr:rowOff>116977</xdr:rowOff>
    </xdr:to>
    <xdr:grpSp>
      <xdr:nvGrpSpPr>
        <xdr:cNvPr id="17" name="16 grupė"/>
        <xdr:cNvGrpSpPr/>
      </xdr:nvGrpSpPr>
      <xdr:grpSpPr>
        <a:xfrm>
          <a:off x="3257550" y="858175"/>
          <a:ext cx="1466257" cy="544677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17 stačiakampis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ATSARGOS</a:t>
            </a:r>
          </a:p>
        </xdr:txBody>
      </xdr:sp>
      <xdr:cxnSp macro="">
        <xdr:nvCxnSpPr>
          <xdr:cNvPr id="19" name="18 tiesioji jungtis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k2offfsm03\fileshares\TemplateGallery\matthos\7-27%20Hand-off%20templates\Daily%20cash%20register%20sales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orius" refreshedDate="41065.761417476853" createdVersion="4" refreshedVersion="4" minRefreshableVersion="3" recordCount="5">
  <cacheSource type="worksheet">
    <worksheetSource name="tblSalesData" r:id="rId2"/>
  </cacheSource>
  <cacheFields count="9">
    <cacheField name="DATE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TION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SALES AMOUNT" numFmtId="164">
      <sharedItems containsSemiMixedTypes="0" containsString="0" containsNumber="1" minValue="2.95" maxValue="74.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.7475000000000005"/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4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name="SKU/PRODUKTO NUMERIS "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axis="axisRow" compact="0" outline="0" showAll="0" defaultSubtotal="0">
      <items count="6">
        <item x="0"/>
        <item x="4"/>
        <item x="2"/>
        <item x="3"/>
        <item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ales Amount " fld="5" baseField="0" baseItem="0" numFmtId="164"/>
    <dataField name="Sales Tax " fld="7" baseField="0" baseItem="0" numFmtId="164"/>
    <dataField name="Total " fld="8" baseField="0" baseItem="0" numFmtId="164"/>
  </dataFields>
  <formats count="11"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type="all" dataOnly="0" outline="0" fieldPosition="0"/>
    </format>
    <format dxfId="9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8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7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6">
      <pivotArea outline="0" collapsedLevelsAreSubtotals="1" fieldPosition="0"/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PardavimoDuomenys" displayName="tblPardavimoDuomenys" ref="B8:J13">
  <autoFilter ref="B8:J13"/>
  <tableColumns count="9">
    <tableColumn id="1" name="DATA " totalsRowLabel="Total" totalsRowDxfId="29"/>
    <tableColumn id="2" name="LAIKAS" totalsRowDxfId="28"/>
    <tableColumn id="3" name="OPERACIJOS NUMERIS" totalsRowDxfId="27"/>
    <tableColumn id="8" name="SKU/PRODUKTO NUMERIS" totalsRowDxfId="26"/>
    <tableColumn id="4" name="APRAŠAS" dataDxfId="1" totalsRowDxfId="25">
      <calculatedColumnFormula>IFERROR(IF(ISNA(VLOOKUP(tblPardavimoDuomenys[[#This Row],[SKU/PRODUKTO NUMERIS]],tblAtsargos[],2,0)),"",VLOOKUP(tblPardavimoDuomenys[[#This Row],[SKU/PRODUKTO NUMERIS]],tblAtsargos[],2,0)),"Aprašo nerasta")</calculatedColumnFormula>
    </tableColumn>
    <tableColumn id="5" name="PARDAVIMO SUMA" dataDxfId="0" totalsRowDxfId="24"/>
    <tableColumn id="9" name="MOKESČIO %" totalsRowDxfId="23"/>
    <tableColumn id="6" name="PARDAVIMO MOKESTIS" dataDxfId="22">
      <calculatedColumnFormula>tblPardavimoDuomenys[[#This Row],[PARDAVIMO SUMA]]*tblPardavimoDuomenys[[#This Row],[MOKESČIO %]]</calculatedColumnFormula>
    </tableColumn>
    <tableColumn id="7" name="IŠ VISO" totalsRowFunction="sum" dataDxfId="21">
      <calculatedColumnFormula>tblPardavimoDuomenys[[#This Row],[PARDAVIMO SUMA]]+tblPardavimoDuomenys[[#This Row],[PARDAVIMO MOKESTIS]]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Atsargos" displayName="tblAtsargos" ref="B8:C31" totalsRowShown="0" headerRowDxfId="5" dataDxfId="4">
  <tableColumns count="2">
    <tableColumn id="1" name="SKU/PRODUKTO NUMERIS " dataDxfId="3"/>
    <tableColumn id="2" name="APRAŠAS" dataDxfId="2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.28515625" style="2" bestFit="1" customWidth="1"/>
    <col min="5" max="5" width="26.5703125" style="2" bestFit="1" customWidth="1"/>
    <col min="6" max="6" width="22" style="2" bestFit="1" customWidth="1"/>
    <col min="7" max="7" width="21" style="5" bestFit="1" customWidth="1"/>
    <col min="8" max="8" width="16.140625" style="5" bestFit="1" customWidth="1"/>
    <col min="9" max="9" width="25.140625" style="5" bestFit="1" customWidth="1"/>
    <col min="10" max="10" width="13.42578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37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36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36</v>
      </c>
    </row>
    <row r="8" spans="2:11" ht="21" customHeight="1" x14ac:dyDescent="0.3">
      <c r="B8" s="27" t="s">
        <v>38</v>
      </c>
      <c r="C8" s="28" t="s">
        <v>28</v>
      </c>
      <c r="D8" s="28" t="s">
        <v>29</v>
      </c>
      <c r="E8" s="28" t="s">
        <v>30</v>
      </c>
      <c r="F8" s="28" t="s">
        <v>31</v>
      </c>
      <c r="G8" s="29" t="s">
        <v>32</v>
      </c>
      <c r="H8" s="29" t="s">
        <v>33</v>
      </c>
      <c r="I8" s="29" t="s">
        <v>34</v>
      </c>
      <c r="J8" s="29" t="s">
        <v>35</v>
      </c>
    </row>
    <row r="9" spans="2:11" ht="21" customHeight="1" x14ac:dyDescent="0.3">
      <c r="B9" s="30">
        <v>40940</v>
      </c>
      <c r="C9" s="31">
        <v>0.4375</v>
      </c>
      <c r="D9" s="32">
        <v>1001</v>
      </c>
      <c r="E9" s="33">
        <v>90001</v>
      </c>
      <c r="F9" s="32" t="str">
        <f>IFERROR(IF(ISNA(VLOOKUP(tblPardavimoDuomenys[[#This Row],[SKU/PRODUKTO NUMERIS]],tblAtsargos[],2,0)),"",VLOOKUP(tblPardavimoDuomenys[[#This Row],[SKU/PRODUKTO NUMERIS]],tblAtsargos[],2,0)),"Aprašo nerasta")</f>
        <v>Paklodė</v>
      </c>
      <c r="G9" s="41">
        <v>74.95</v>
      </c>
      <c r="H9" s="34">
        <v>0.05</v>
      </c>
      <c r="I9" s="36">
        <f>tblPardavimoDuomenys[[#This Row],[PARDAVIMO SUMA]]*tblPardavimoDuomenys[[#This Row],[MOKESČIO %]]</f>
        <v>3.7475000000000005</v>
      </c>
      <c r="J9" s="36">
        <f>tblPardavimoDuomenys[[#This Row],[PARDAVIMO SUMA]]+tblPardavimoDuomenys[[#This Row],[PARDAVIMO MOKESTIS]]</f>
        <v>78.697500000000005</v>
      </c>
    </row>
    <row r="10" spans="2:11" ht="21" customHeight="1" x14ac:dyDescent="0.3">
      <c r="B10" s="30">
        <v>40940</v>
      </c>
      <c r="C10" s="31">
        <v>0.43958333333333338</v>
      </c>
      <c r="D10" s="32">
        <v>1002</v>
      </c>
      <c r="E10" s="33">
        <v>90023</v>
      </c>
      <c r="F10" s="32" t="str">
        <f>IFERROR(IF(ISNA(VLOOKUP(tblPardavimoDuomenys[[#This Row],[SKU/PRODUKTO NUMERIS]],tblAtsargos[],2,0)),"",VLOOKUP(tblPardavimoDuomenys[[#This Row],[SKU/PRODUKTO NUMERIS]],tblAtsargos[],2,0)),"Aprašo nerasta")</f>
        <v>Apvali staltiesė, 6 col.</v>
      </c>
      <c r="G10" s="41">
        <v>34.99</v>
      </c>
      <c r="H10" s="34">
        <v>0.05</v>
      </c>
      <c r="I10" s="36">
        <f>tblPardavimoDuomenys[[#This Row],[PARDAVIMO SUMA]]*tblPardavimoDuomenys[[#This Row],[MOKESČIO %]]</f>
        <v>1.7495000000000003</v>
      </c>
      <c r="J10" s="36">
        <f>tblPardavimoDuomenys[[#This Row],[PARDAVIMO SUMA]]+tblPardavimoDuomenys[[#This Row],[PARDAVIMO MOKESTIS]]</f>
        <v>36.7395</v>
      </c>
    </row>
    <row r="11" spans="2:11" ht="21" customHeight="1" x14ac:dyDescent="0.3">
      <c r="B11" s="30">
        <v>40940</v>
      </c>
      <c r="C11" s="31">
        <v>0.44791666666666669</v>
      </c>
      <c r="D11" s="32">
        <v>1003</v>
      </c>
      <c r="E11" s="33">
        <v>90005</v>
      </c>
      <c r="F11" s="32" t="str">
        <f>IFERROR(IF(ISNA(VLOOKUP(tblPardavimoDuomenys[[#This Row],[SKU/PRODUKTO NUMERIS]],tblAtsargos[],2,0)),"",VLOOKUP(tblPardavimoDuomenys[[#This Row],[SKU/PRODUKTO NUMERIS]],tblAtsargos[],2,0)),"Aprašo nerasta")</f>
        <v>Apvali lėkštė</v>
      </c>
      <c r="G11" s="41">
        <v>55.95</v>
      </c>
      <c r="H11" s="34">
        <v>0.05</v>
      </c>
      <c r="I11" s="36">
        <f>tblPardavimoDuomenys[[#This Row],[PARDAVIMO SUMA]]*tblPardavimoDuomenys[[#This Row],[MOKESČIO %]]</f>
        <v>2.7975000000000003</v>
      </c>
      <c r="J11" s="36">
        <f>tblPardavimoDuomenys[[#This Row],[PARDAVIMO SUMA]]+tblPardavimoDuomenys[[#This Row],[PARDAVIMO MOKESTIS]]</f>
        <v>58.747500000000002</v>
      </c>
    </row>
    <row r="12" spans="2:11" ht="21" customHeight="1" x14ac:dyDescent="0.3">
      <c r="B12" s="30">
        <v>40940</v>
      </c>
      <c r="C12" s="31">
        <v>0.4548611111111111</v>
      </c>
      <c r="D12" s="32">
        <v>1004</v>
      </c>
      <c r="E12" s="33">
        <v>90004</v>
      </c>
      <c r="F12" s="35" t="str">
        <f>IFERROR(IF(ISNA(VLOOKUP(tblPardavimoDuomenys[[#This Row],[SKU/PRODUKTO NUMERIS]],tblAtsargos[],2,0)),"",VLOOKUP(tblPardavimoDuomenys[[#This Row],[SKU/PRODUKTO NUMERIS]],tblAtsargos[],2,0)),"Aprašo nerasta")</f>
        <v>Keturkampė lėkštė</v>
      </c>
      <c r="G12" s="41">
        <v>2.95</v>
      </c>
      <c r="H12" s="34">
        <v>0.05</v>
      </c>
      <c r="I12" s="36">
        <f>tblPardavimoDuomenys[[#This Row],[PARDAVIMO SUMA]]*tblPardavimoDuomenys[[#This Row],[MOKESČIO %]]</f>
        <v>0.14750000000000002</v>
      </c>
      <c r="J12" s="36">
        <f>tblPardavimoDuomenys[[#This Row],[PARDAVIMO SUMA]]+tblPardavimoDuomenys[[#This Row],[PARDAVIMO MOKESTIS]]</f>
        <v>3.0975000000000001</v>
      </c>
    </row>
    <row r="13" spans="2:11" ht="21" customHeight="1" x14ac:dyDescent="0.3">
      <c r="B13" s="30">
        <v>40940</v>
      </c>
      <c r="C13" s="31">
        <v>0.48958333333333331</v>
      </c>
      <c r="D13" s="32">
        <v>1005</v>
      </c>
      <c r="E13" s="33">
        <v>90002</v>
      </c>
      <c r="F13" s="35" t="str">
        <f>IFERROR(IF(ISNA(VLOOKUP(tblPardavimoDuomenys[[#This Row],[SKU/PRODUKTO NUMERIS]],tblAtsargos[],2,0)),"",VLOOKUP(tblPardavimoDuomenys[[#This Row],[SKU/PRODUKTO NUMERIS]],tblAtsargos[],2,0)),"Aprašo nerasta")</f>
        <v>Pagalvė</v>
      </c>
      <c r="G13" s="41">
        <v>14.98</v>
      </c>
      <c r="H13" s="34">
        <v>0.05</v>
      </c>
      <c r="I13" s="36">
        <f>tblPardavimoDuomenys[[#This Row],[PARDAVIMO SUMA]]*tblPardavimoDuomenys[[#This Row],[MOKESČIO %]]</f>
        <v>0.74900000000000011</v>
      </c>
      <c r="J13" s="36">
        <f>tblPardavimoDuomenys[[#This Row],[PARDAVIMO SUMA]]+tblPardavimoDuomenys[[#This Row],[PARDAVIMO MOKESTIS]]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7.140625" style="2" bestFit="1" customWidth="1"/>
    <col min="6" max="6" width="20.42578125" style="2" bestFit="1" customWidth="1"/>
    <col min="7" max="7" width="10.42578125" style="2" bestFit="1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37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39</v>
      </c>
      <c r="C8" s="2" t="s">
        <v>31</v>
      </c>
      <c r="D8" s="2" t="s">
        <v>27</v>
      </c>
      <c r="E8" s="18" t="s">
        <v>24</v>
      </c>
      <c r="F8" s="18" t="s">
        <v>25</v>
      </c>
      <c r="G8" s="18" t="s">
        <v>26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37">
        <v>74.95</v>
      </c>
      <c r="F9" s="38">
        <v>3.7475000000000005</v>
      </c>
      <c r="G9" s="38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7">
        <v>14.98</v>
      </c>
      <c r="F10" s="39">
        <v>0.74900000000000011</v>
      </c>
      <c r="G10" s="39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7">
        <v>2.95</v>
      </c>
      <c r="F11" s="39">
        <v>0.14750000000000002</v>
      </c>
      <c r="G11" s="39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7">
        <v>55.95</v>
      </c>
      <c r="F12" s="39">
        <v>2.7975000000000003</v>
      </c>
      <c r="G12" s="39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7">
        <v>34.99</v>
      </c>
      <c r="F13" s="40">
        <v>1.7495000000000003</v>
      </c>
      <c r="G13" s="40">
        <v>36.7395</v>
      </c>
    </row>
    <row r="14" spans="2:7" ht="21" customHeight="1" x14ac:dyDescent="0.3">
      <c r="B14" s="17" t="s">
        <v>23</v>
      </c>
      <c r="C14" s="17"/>
      <c r="D14" s="17"/>
      <c r="E14" s="37">
        <v>183.82000000000002</v>
      </c>
      <c r="F14" s="37">
        <v>9.1910000000000025</v>
      </c>
      <c r="G14" s="37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20" priority="13">
      <formula>ROW()&lt;&gt;ROW(INDEX($F:$F,COUNTA($F:$F)+PT_PradinėEilutė-2,1))</formula>
    </cfRule>
  </conditionalFormatting>
  <conditionalFormatting pivot="1" sqref="G9:G13">
    <cfRule type="expression" dxfId="19" priority="12">
      <formula>ROW()&lt;&gt;ROW(INDEX($G:$G,COUNTA($G:$G)+PT_PradinėEilutė - 2,1))</formula>
    </cfRule>
  </conditionalFormatting>
  <conditionalFormatting pivot="1" sqref="F9:F13">
    <cfRule type="expression" dxfId="18" priority="3">
      <formula>ROW()&lt;&gt;ROW(INDEX($G:$G,COUNTA($G:$G)+PT_PradinėEilutė - 3,1))</formula>
    </cfRule>
  </conditionalFormatting>
  <conditionalFormatting pivot="1" sqref="G9:G13">
    <cfRule type="expression" dxfId="17" priority="2">
      <formula>ROW()&lt;&gt;ROW(INDEX($G:$G,COUNTA($G:$G)+PT_PradinėEilutė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37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39</v>
      </c>
      <c r="C8" s="4" t="s">
        <v>31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848666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>Complete</EditorialStatus>
    <Markets xmlns="fba9b5cc-95a8-4c6a-b8c2-fbf672c2041c"/>
    <OriginAsset xmlns="fba9b5cc-95a8-4c6a-b8c2-fbf672c2041c" xsi:nil="true"/>
    <AssetStart xmlns="fba9b5cc-95a8-4c6a-b8c2-fbf672c2041c">2012-07-27T02:40:00+00:00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230536</Value>
    </PublishStatusLookup>
    <APAuthor xmlns="fba9b5cc-95a8-4c6a-b8c2-fbf672c2041c">
      <UserInfo>
        <DisplayName>REDMOND\v-sa</DisplayName>
        <AccountId>2467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true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2007 Default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TP103107640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Props1.xml><?xml version="1.0" encoding="utf-8"?>
<ds:datastoreItem xmlns:ds="http://schemas.openxmlformats.org/officeDocument/2006/customXml" ds:itemID="{F040321F-02C7-41BB-A1E0-F284D1119F06}"/>
</file>

<file path=customXml/itemProps2.xml><?xml version="1.0" encoding="utf-8"?>
<ds:datastoreItem xmlns:ds="http://schemas.openxmlformats.org/officeDocument/2006/customXml" ds:itemID="{40368F1F-5A8B-4BFB-8D1A-08CD44CB84EE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8</vt:i4>
      </vt:variant>
    </vt:vector>
  </HeadingPairs>
  <TitlesOfParts>
    <vt:vector size="11" baseType="lpstr">
      <vt:lpstr>Pardavimo duomenys</vt:lpstr>
      <vt:lpstr>Pardavimo ataskaita</vt:lpstr>
      <vt:lpstr>Atsargos</vt:lpstr>
      <vt:lpstr>PN</vt:lpstr>
      <vt:lpstr>PN_Aprašas</vt:lpstr>
      <vt:lpstr>Atsargos!Spausdinama_sritis</vt:lpstr>
      <vt:lpstr>'Pardavimo ataskaita'!Spausdinama_sritis</vt:lpstr>
      <vt:lpstr>'Pardavimo duomenys'!Spausdinama_sritis</vt:lpstr>
      <vt:lpstr>Atsargos!Spausdinimo_pavadinimai</vt:lpstr>
      <vt:lpstr>'Pardavimo ataskaita'!Spausdinimo_pavadinimai</vt:lpstr>
      <vt:lpstr>'Pardavimo duomenys'!Spausdinimo_pavadinimai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2012-10-19T04:11:52Z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